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645" activeTab="2"/>
  </bookViews>
  <sheets>
    <sheet name="Bieu 1" sheetId="1" r:id="rId1"/>
    <sheet name="Bieu 2" sheetId="2" r:id="rId2"/>
    <sheet name="Bieu 3" sheetId="3" r:id="rId3"/>
  </sheets>
  <definedNames/>
  <calcPr fullCalcOnLoad="1"/>
</workbook>
</file>

<file path=xl/sharedStrings.xml><?xml version="1.0" encoding="utf-8"?>
<sst xmlns="http://schemas.openxmlformats.org/spreadsheetml/2006/main" count="349" uniqueCount="199">
  <si>
    <t>TT</t>
  </si>
  <si>
    <t>Làng nghề</t>
  </si>
  <si>
    <t>HTX</t>
  </si>
  <si>
    <t>THT</t>
  </si>
  <si>
    <t>Làng nghề 
truyền thống</t>
  </si>
  <si>
    <t>Năm 
công nhận</t>
  </si>
  <si>
    <t>Doanh
 nghiệp</t>
  </si>
  <si>
    <t>Hộ</t>
  </si>
  <si>
    <t>Lao động 
thường xuyên</t>
  </si>
  <si>
    <t>Trong đó</t>
  </si>
  <si>
    <t xml:space="preserve">Tổng cơ sở SXKD </t>
  </si>
  <si>
    <t>Địa chỉ
(ấp, xã)</t>
  </si>
  <si>
    <t>Nhóm ngành
 nghề (*)</t>
  </si>
  <si>
    <t>Tên làng nghề, làng nghề truyền thống được công nhận</t>
  </si>
  <si>
    <t>Lao động trong làng nghề (người)</t>
  </si>
  <si>
    <t>Tổng số lao động trong làng nghề</t>
  </si>
  <si>
    <t>Nghệ nhân đã được công nhận</t>
  </si>
  <si>
    <t>Tổng số hộ tham gia làng nghề (hộ)</t>
  </si>
  <si>
    <t>Tống số hộ trên địa bàn (hộ) (**)</t>
  </si>
  <si>
    <t>(**) Làng nghề trải dài trên 2 ấp thì tổng số hộ được tính trên 2 ấp đó.</t>
  </si>
  <si>
    <t>Sản xuất đồ gỗ, mây tre đan, gốm sứ, thủy tinh, dệt may, sợi, thêu ren, đan lát, cơ khí nhỏ.</t>
  </si>
  <si>
    <t>Sản xuất muối</t>
  </si>
  <si>
    <t>Long Xuyên</t>
  </si>
  <si>
    <t>Dịch vụ phục vụ sản xuất đời sống dân cư nông thôn</t>
  </si>
  <si>
    <t>Tân Châu</t>
  </si>
  <si>
    <t>Sản xuất đồ gỗ, mây tre đan, gốm sứ, thuỷ tinh, dệt may, sợi, thêu, ren, đan đát, cơ khí nhỏ</t>
  </si>
  <si>
    <t>Châu Thành</t>
  </si>
  <si>
    <t>May mùng mền Bình Hòa</t>
  </si>
  <si>
    <t>Lợp Lươn Cần Đăng</t>
  </si>
  <si>
    <t>An Châu, Châu Thành</t>
  </si>
  <si>
    <t>Bình Hòa, Châu Thành</t>
  </si>
  <si>
    <t>Thoại Sơn</t>
  </si>
  <si>
    <t>Bó chổi cọng dừa</t>
  </si>
  <si>
    <t>Châu Phú</t>
  </si>
  <si>
    <t>Phú Tân</t>
  </si>
  <si>
    <t>Bánh phồng            Phú Mỹ</t>
  </si>
  <si>
    <t>Bó chổi bông sậy</t>
  </si>
  <si>
    <t>Phú Mỹ, Phú Tân</t>
  </si>
  <si>
    <t>Phú Bình,Phú Tân</t>
  </si>
  <si>
    <t>Xử lý, chế biến nguyên vật liệu phục vụ sản xuất ngành nghề nông thôn</t>
  </si>
  <si>
    <t>Chế biến, bảo quản</t>
  </si>
  <si>
    <t>Tịnh Biên</t>
  </si>
  <si>
    <t>Văn Giáo, Tịnh Biên</t>
  </si>
  <si>
    <t>An Phú,  Tịnh Biên</t>
  </si>
  <si>
    <t>Tri Tôn</t>
  </si>
  <si>
    <t>Chợ Mới</t>
  </si>
  <si>
    <t>Mộc Chợ Thủ</t>
  </si>
  <si>
    <t xml:space="preserve"> Xử lý, chế biến nguyên vật liệu phục vụ sản xuất ngành nghề nông thôn.</t>
  </si>
  <si>
    <t>Sản xuất hàng thủ
 công mỹ nghệ</t>
  </si>
  <si>
    <t>Mộc Long Giang</t>
  </si>
  <si>
    <t>Đan đát Mỹ An</t>
  </si>
  <si>
    <t>Mộc Mỹ Luông</t>
  </si>
  <si>
    <t>Bánh tráng 
Mỹ Khánh</t>
  </si>
  <si>
    <t>Lưỡi câu 
Mỹ Hòa</t>
  </si>
  <si>
    <t>Nhang 
Bình Đức</t>
  </si>
  <si>
    <t>Dệt thổ cẩm 
 Chăm Châu Phong</t>
  </si>
  <si>
    <t>Tơ lụa 
Tân Châu</t>
  </si>
  <si>
    <t>Bình Đức,
 Long Xuyên</t>
  </si>
  <si>
    <t>Mỹ Hòa,
Long Xuyên</t>
  </si>
  <si>
    <t>Mỹ Khánh,
Long Xuyên</t>
  </si>
  <si>
    <t>Châu Phong,
Tân Châu</t>
  </si>
  <si>
    <t>Long Hưng, 
Tân Châu</t>
  </si>
  <si>
    <t>Dịch vụ phục vụ sản xuất đời 
sống dân cư nông thôn</t>
  </si>
  <si>
    <t>Chế biến, bảo quản nông,
 lâm, thủy sản</t>
  </si>
  <si>
    <t>Sản xuất đồ gỗ, mây tre đan
, gốm sứ, thuỷ tinh, dệt may, sợi, thêu, ren, đan đát, cơ khí nhỏ</t>
  </si>
  <si>
    <t>Sản xuất đồ gỗ, mây tre đan,
 gốm sứ, thuỷ tinh, dệt may, sợi, thêu, ren, đan đát, cơ khí nhỏ</t>
  </si>
  <si>
    <t>Vĩnh Chánh,
 Thoại Sơn</t>
  </si>
  <si>
    <t>Rèn  Phú Mỹ</t>
  </si>
  <si>
    <t>Chế biến, bảo quảnnông, lâm, thủy sản</t>
  </si>
  <si>
    <t>Dệt thổ cẩm Khmer Văn Giáo</t>
  </si>
  <si>
    <t>Sản xuất đường thốt nốt An Phú</t>
  </si>
  <si>
    <t>Châu Lăng, 
Tri Tôn</t>
  </si>
  <si>
    <t>Đan giỏ Ny lon 
Tấn Mỹ</t>
  </si>
  <si>
    <t>Lò Trấu 
Long Điền B</t>
  </si>
  <si>
    <t>Dây Keo 
Mỹ Hội Đông</t>
  </si>
  <si>
    <t>Mộc Long 
Điền B</t>
  </si>
  <si>
    <t>Tấn Mỹ, 
Chợ Mới</t>
  </si>
  <si>
    <t>Long Điền B, 
Chợ Mới</t>
  </si>
  <si>
    <t>Đan đát
 Long Giang</t>
  </si>
  <si>
    <t>Chằm nón lá
 Hòa Bình</t>
  </si>
  <si>
    <t>Chằm nón lá 
Hội An</t>
  </si>
  <si>
    <t xml:space="preserve">Mỹ Hội Đông
Chợ Mới
</t>
  </si>
  <si>
    <t xml:space="preserve"> Long Giang,
Chợ Mới</t>
  </si>
  <si>
    <t>Long Giang,
Chợ Mới</t>
  </si>
  <si>
    <t>Mỹ An, 
Chợ Mới</t>
  </si>
  <si>
    <t xml:space="preserve"> Mỹ Hiệp,
Chợ Mới</t>
  </si>
  <si>
    <t xml:space="preserve"> Hòa Bình, 
Chợ Mới</t>
  </si>
  <si>
    <t xml:space="preserve"> Hội An, 
Chợ Mới</t>
  </si>
  <si>
    <t>Mỹ Luông,
Chợ Mới</t>
  </si>
  <si>
    <t>Long Điền A, 
Chợ Mới</t>
  </si>
  <si>
    <t>Nhóm ngành nghề</t>
  </si>
  <si>
    <t>Thu nhập bình quân (trđ/người/tháng)</t>
  </si>
  <si>
    <t>Tổng số lao động thuộc ngành nghề nông thôn (người)</t>
  </si>
  <si>
    <t>Tổng số cơ sở SXKD NNNT</t>
  </si>
  <si>
    <t>Tổng số lao động trong NNNT</t>
  </si>
  <si>
    <t>Doanh nghiệp</t>
  </si>
  <si>
    <t>Lao động thường xuyên</t>
  </si>
  <si>
    <t>Chuyên gia có tay nghề cao</t>
  </si>
  <si>
    <t>Chế biến, bảo quản nông, lâm, thủy sản</t>
  </si>
  <si>
    <t>Sản xuất hàng thủ công mỹ nghệ</t>
  </si>
  <si>
    <t>4,8</t>
  </si>
  <si>
    <t>sản xuất đồ gỗ, mây tre đan, gốm sứ, thủy tinh, dệt may, sợi, thêu ren, đan lát, cơ khí nhỏ</t>
  </si>
  <si>
    <t>4,5</t>
  </si>
  <si>
    <t>Sản xuất và kinh doanh sinh vật cảnh</t>
  </si>
  <si>
    <t>Các dịch vụ phục vụ sản xuất, đời sống dân cư nông thôn</t>
  </si>
  <si>
    <t>Tổng</t>
  </si>
  <si>
    <t>Lợp cua Mỹ Đức</t>
  </si>
  <si>
    <t>Mỹ Đức,
Châu Phú</t>
  </si>
  <si>
    <t>Đóng xuồng 
ghe Mỹ Hiệp</t>
  </si>
  <si>
    <t>Mộc gia dụng
Tấn Mỹ</t>
  </si>
  <si>
    <t>Rập chuột An Châu</t>
  </si>
  <si>
    <t>SX và chế biến    đường thốt nốt Châu Lăng</t>
  </si>
  <si>
    <t>Đơn vị thực hiện</t>
  </si>
  <si>
    <t>I</t>
  </si>
  <si>
    <t>II</t>
  </si>
  <si>
    <r>
      <rPr>
        <b/>
        <sz val="12"/>
        <rFont val="Times New Roman"/>
        <family val="1"/>
      </rPr>
      <t>(*) Nhóm ngành nghề (theo điều 4 Nghị định số 52/2018/NĐ-CP) bao gồm:</t>
    </r>
    <r>
      <rPr>
        <sz val="12"/>
        <rFont val="Times New Roman"/>
        <family val="1"/>
      </rPr>
      <t xml:space="preserve">
1. Chế biến, bảo quản nông, lâm, thủy sản.
2. Sản xuất hàng thủ công mỹ nghệ.
3. Xử lý, chế biến nguyên vật liệu phục vụ sản xuất ngành nghề nông thôn.
4. Sản xuất đồ gỗ, mây tre đan, gốm sứ, thủy tinh, dệt may, sợi, thêu ren, đan lát, cơ khí nhỏ.
5. Sản xuất và kinh doanh sinh vật cảnh.
6. Sản xuất muối.
7. Các dịch vụ phục vụ sản xuất, đời sống dân cư nông thôn.</t>
    </r>
  </si>
  <si>
    <t>Đánh giá</t>
  </si>
  <si>
    <t>Đạt</t>
  </si>
  <si>
    <t>Không đạt</t>
  </si>
  <si>
    <t>x</t>
  </si>
  <si>
    <t>Địa điểm</t>
  </si>
  <si>
    <t>ĐVT</t>
  </si>
  <si>
    <t>Phát triển ngành nghề nông thôn</t>
  </si>
  <si>
    <t>Bảo tồn và phát triển làng nghề</t>
  </si>
  <si>
    <t>1.1</t>
  </si>
  <si>
    <t xml:space="preserve">Tổng cộng </t>
  </si>
  <si>
    <t>Danh mục hỗ trợ</t>
  </si>
  <si>
    <t>1.2</t>
  </si>
  <si>
    <t>Huyện An Phú</t>
  </si>
  <si>
    <t>Lớp</t>
  </si>
  <si>
    <t>Huyện Châu Thành</t>
  </si>
  <si>
    <t>Xã Hòa Bình Thạnh</t>
  </si>
  <si>
    <t>Bình Hòa</t>
  </si>
  <si>
    <t>thị trấn An Châu</t>
  </si>
  <si>
    <t>Huyện Phú Tân</t>
  </si>
  <si>
    <t>Thị xã Tân Châu</t>
  </si>
  <si>
    <t>Châu Phong</t>
  </si>
  <si>
    <t>lớp</t>
  </si>
  <si>
    <t>Huyện Tri Tôn</t>
  </si>
  <si>
    <t>xã Lương Phi</t>
  </si>
  <si>
    <t>2.1</t>
  </si>
  <si>
    <t>2.2</t>
  </si>
  <si>
    <t>2.3</t>
  </si>
  <si>
    <t>3.1</t>
  </si>
  <si>
    <t>3.2</t>
  </si>
  <si>
    <t>4.1</t>
  </si>
  <si>
    <t>5.1</t>
  </si>
  <si>
    <t xml:space="preserve">Làng nghề đạt tiêu chí theo Nghị định 52/2018/NĐ-CP của Chính phủ </t>
  </si>
  <si>
    <t>Doanh thu (tỷ đồng)</t>
  </si>
  <si>
    <t>Phòng NN &amp; PTNT</t>
  </si>
  <si>
    <t>Huyện Châu Phú</t>
  </si>
  <si>
    <t>6.1</t>
  </si>
  <si>
    <t>Huyện Chợ Mới</t>
  </si>
  <si>
    <t>Máy Tube (Mộc)</t>
  </si>
  <si>
    <t>Long Phú, Long Thạnh 1, xã Long Giang</t>
  </si>
  <si>
    <t>Máy cưa vòng, tiện gỗ, liên hợp</t>
  </si>
  <si>
    <t>ấp Mỹ Trung, Mỹ Long, xã Mỹ An</t>
  </si>
  <si>
    <t>Biến tầng (Điện)</t>
  </si>
  <si>
    <t>Dự án hỗ trợ máy, thiết bị sản xuất cho hộ kinh doanh Trại nuôi ong mật Rừng tràm Trà Sư</t>
  </si>
  <si>
    <t>Xã Vĩnh Trung, huyện Tịnh Biên</t>
  </si>
  <si>
    <r>
      <t>Phụ biểu 2: DANH SÁCH CÁC LÀNG NGHỀ, LÀNG NGHỀ TRUYỀN THỐNG ĐƯỢC</t>
    </r>
    <r>
      <rPr>
        <b/>
        <sz val="12"/>
        <rFont val="timoman"/>
        <family val="0"/>
      </rPr>
      <t xml:space="preserve"> </t>
    </r>
    <r>
      <rPr>
        <b/>
        <sz val="12"/>
        <rFont val="Times New Roman"/>
        <family val="1"/>
      </rPr>
      <t>CÔNG NHẬN ĐẾN NĂM 2022</t>
    </r>
  </si>
  <si>
    <t xml:space="preserve">Dự án hỗ trợ ngành nghề nông thôn, làng nghề </t>
  </si>
  <si>
    <t>DA</t>
  </si>
  <si>
    <t>Dự án phát triển sinh vật cảnh</t>
  </si>
  <si>
    <t>Các xã, thị trấn</t>
  </si>
  <si>
    <t>Sản xuất lúa giống chất lượng cao cơ sở Tiến Nông</t>
  </si>
  <si>
    <t>Sản xuất kinh doanh lúa gạo CT TNHH Tín Thành ATC</t>
  </si>
  <si>
    <t>Sản xuất lúa giống chất lượng cao TNHH Nông Hưng Phát</t>
  </si>
  <si>
    <t>Đào tạo nghề may trang phục lễ</t>
  </si>
  <si>
    <t xml:space="preserve">Nghề đan lát lục bình </t>
  </si>
  <si>
    <t>Tân Tuyến</t>
  </si>
  <si>
    <t>Dự án hỗ trợ máy, thiết bị sản xuất cho cơ sở trên địa bàn huyện</t>
  </si>
  <si>
    <t>Long Phú, Long Thạnh 1</t>
  </si>
  <si>
    <t>6.2</t>
  </si>
  <si>
    <t>Đào tạo, bồi dưỡng, nâng cao năng lực</t>
  </si>
  <si>
    <t>Hỗ trợ xây dựng trang thông tin điện tử giới thiệu sản phẩm và thiết kế mẫu mã, bao bì đóng gói cho làng nghề Sản xuất đường thốt nốt An Phú</t>
  </si>
  <si>
    <t>xã An Phú, huyện Tịnh Biên</t>
  </si>
  <si>
    <t>Dự án thu hoạch, bảo quản, chế biến và tiêu thụ Xoài keo</t>
  </si>
  <si>
    <t>Đào tạo nghề làm bon sai, cây cảnh</t>
  </si>
  <si>
    <t>Thị xã Tịnh Biên</t>
  </si>
  <si>
    <t>Dự án hỗ trợ máy, thiết bị sản xuất cho cơ sở trên địa bàn thị xã</t>
  </si>
  <si>
    <t>Hỗ trợ xây dựng trang thông tin điện tử giới thiệu sản phẩm và thiết kế mẫu mã, bao bì đóng gói cho cơ sở ngành nghề nông thôn.</t>
  </si>
  <si>
    <t>Mỹ Trung, Mỹ Long, xã Mỹ An</t>
  </si>
  <si>
    <t xml:space="preserve"> bảo quản, chế biến khô cá các loại</t>
  </si>
  <si>
    <t>xã Khánh Hòa</t>
  </si>
  <si>
    <t>A. NĂM 2023</t>
  </si>
  <si>
    <t>B. NĂM 2024</t>
  </si>
  <si>
    <t>C. NĂM 2025</t>
  </si>
  <si>
    <t>I. Phát triển ngành nghề nông thôn</t>
  </si>
  <si>
    <t>CỘNG</t>
  </si>
  <si>
    <t>GIAI ĐOẠN 2023 - 2025</t>
  </si>
  <si>
    <t>Phòng Kinh tế</t>
  </si>
  <si>
    <t>Phụ biểu 3: KẾ HOẠCH NHU CẦU DANH MỤC HỖ TRỢ PHÁT TRIỂN NGÀNH NGHỀ NÔNG THÔN VÀ
 LÀNG NGHỀ NĂM GIAI ĐOẠN 2023 - 2025</t>
  </si>
  <si>
    <t>Số lượng
 danh mục</t>
  </si>
  <si>
    <t>(Kèm Kế hoạch số 448/KH-UBND ngày 05/6/2023 của UBND tỉnh An Giang)</t>
  </si>
  <si>
    <r>
      <t xml:space="preserve">Phụ biểu 1: KẾT QUẢ HOẠT ĐỘNG SẢN XUẤT KINH DOANH CỦA CÁC CƠ SỞ SXKD                                                                                        NGÀNH NGHỀ NÔNG THÔN TRÊN ĐỊA BÀN TỈNH NĂM 2022
</t>
    </r>
    <r>
      <rPr>
        <b/>
        <i/>
        <sz val="13"/>
        <color indexed="8"/>
        <rFont val="Times New Roman"/>
        <family val="1"/>
      </rPr>
      <t>(</t>
    </r>
    <r>
      <rPr>
        <i/>
        <sz val="13"/>
        <color indexed="8"/>
        <rFont val="Times New Roman"/>
        <family val="1"/>
      </rPr>
      <t>Kèm Kế hoạch số 448/KH-UBND ngày 05/6/2023 của UBND tỉnh An Giang)</t>
    </r>
  </si>
  <si>
    <t>(Kèm Kế hoạch số 448/KH-UBND ngày  05/6 /2023 của UBND tỉnh An Giang)</t>
  </si>
  <si>
    <t>Thu nhập bình quân (triệu đồng/lao động/tháng)</t>
  </si>
  <si>
    <r>
      <t xml:space="preserve">Doanh thu cả năm 
</t>
    </r>
    <r>
      <rPr>
        <sz val="10"/>
        <rFont val="Times New Roman"/>
        <family val="1"/>
      </rPr>
      <t>(Tỷ đồng/năm)</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</si>
</sst>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mmm\-yyyy"/>
    <numFmt numFmtId="183" formatCode="&quot;Yes&quot;;&quot;Yes&quot;;&quot;No&quot;"/>
    <numFmt numFmtId="184" formatCode="&quot;True&quot;;&quot;True&quot;;&quot;False&quot;"/>
    <numFmt numFmtId="185" formatCode="&quot;On&quot;;&quot;On&quot;;&quot;Off&quot;"/>
    <numFmt numFmtId="186" formatCode="[$€-2]\ #,##0.00_);[Red]\([$€-2]\ #,##0.00\)"/>
    <numFmt numFmtId="187" formatCode="[$-409]dddd\,\ mmmm\ dd\,\ yyyy"/>
    <numFmt numFmtId="188" formatCode="&quot;$&quot;#,##0"/>
    <numFmt numFmtId="189" formatCode="m/yyyy"/>
    <numFmt numFmtId="190" formatCode="#,##0.0"/>
  </numFmts>
  <fonts count="54">
    <font>
      <sz val="11"/>
      <color theme="1"/>
      <name val="Calibri"/>
      <family val="2"/>
    </font>
    <font>
      <sz val="11"/>
      <color indexed="8"/>
      <name val="Calibri"/>
      <family val="2"/>
    </font>
    <font>
      <sz val="12"/>
      <name val="Times New Roman"/>
      <family val="1"/>
    </font>
    <font>
      <b/>
      <sz val="12"/>
      <name val="Times New Roman"/>
      <family val="1"/>
    </font>
    <font>
      <b/>
      <sz val="12"/>
      <name val="timoman"/>
      <family val="0"/>
    </font>
    <font>
      <sz val="10"/>
      <name val="Arial"/>
      <family val="2"/>
    </font>
    <font>
      <b/>
      <sz val="11"/>
      <name val="Times New Roman"/>
      <family val="1"/>
    </font>
    <font>
      <sz val="11"/>
      <name val="Times New Roman"/>
      <family val="1"/>
    </font>
    <font>
      <i/>
      <sz val="13"/>
      <name val="Times New Roman"/>
      <family val="1"/>
    </font>
    <font>
      <i/>
      <sz val="12"/>
      <name val="Times New Roman"/>
      <family val="1"/>
    </font>
    <font>
      <b/>
      <i/>
      <sz val="13"/>
      <name val="Times New Roman"/>
      <family val="1"/>
    </font>
    <font>
      <b/>
      <i/>
      <sz val="13"/>
      <color indexed="8"/>
      <name val="Times New Roman"/>
      <family val="1"/>
    </font>
    <font>
      <i/>
      <sz val="13"/>
      <color indexed="8"/>
      <name val="Times New Roman"/>
      <family val="1"/>
    </font>
    <font>
      <b/>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9">
    <xf numFmtId="0" fontId="0" fillId="0" borderId="0" xfId="0" applyFont="1" applyAlignment="1">
      <alignment/>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3" fontId="2" fillId="33" borderId="0" xfId="0" applyNumberFormat="1" applyFont="1" applyFill="1" applyAlignment="1">
      <alignment vertical="center"/>
    </xf>
    <xf numFmtId="3" fontId="3" fillId="33" borderId="0" xfId="0" applyNumberFormat="1" applyFont="1" applyFill="1" applyAlignment="1">
      <alignment horizontal="center" vertical="center"/>
    </xf>
    <xf numFmtId="3" fontId="3" fillId="33" borderId="0" xfId="0" applyNumberFormat="1" applyFont="1" applyFill="1" applyAlignment="1">
      <alignment vertical="center"/>
    </xf>
    <xf numFmtId="3" fontId="2" fillId="33" borderId="0" xfId="0" applyNumberFormat="1" applyFont="1" applyFill="1" applyAlignment="1">
      <alignment horizontal="center" vertical="center"/>
    </xf>
    <xf numFmtId="3" fontId="2" fillId="33" borderId="0" xfId="0" applyNumberFormat="1" applyFont="1" applyFill="1" applyAlignment="1">
      <alignment horizontal="left" vertical="center"/>
    </xf>
    <xf numFmtId="3" fontId="7" fillId="0" borderId="0" xfId="0" applyNumberFormat="1" applyFont="1" applyAlignment="1">
      <alignment horizontal="center" vertical="center"/>
    </xf>
    <xf numFmtId="3" fontId="6" fillId="0" borderId="10"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0" xfId="0" applyNumberFormat="1" applyFont="1" applyBorder="1" applyAlignment="1">
      <alignment horizontal="left" vertical="center" wrapText="1"/>
    </xf>
    <xf numFmtId="190" fontId="7" fillId="0" borderId="10" xfId="0" applyNumberFormat="1" applyFont="1" applyBorder="1" applyAlignment="1">
      <alignment horizontal="center" vertical="center" wrapText="1"/>
    </xf>
    <xf numFmtId="3" fontId="7" fillId="0" borderId="0" xfId="0" applyNumberFormat="1" applyFont="1" applyAlignment="1">
      <alignment horizontal="left" vertical="center"/>
    </xf>
    <xf numFmtId="190" fontId="7" fillId="0" borderId="0" xfId="0" applyNumberFormat="1" applyFont="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left" vertical="center" wrapText="1"/>
    </xf>
    <xf numFmtId="3" fontId="6" fillId="34" borderId="10" xfId="0" applyNumberFormat="1" applyFont="1" applyFill="1" applyBorder="1" applyAlignment="1">
      <alignment horizontal="center" vertical="center" wrapText="1"/>
    </xf>
    <xf numFmtId="190" fontId="6" fillId="34"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3" fontId="3" fillId="0" borderId="10" xfId="0" applyNumberFormat="1" applyFont="1" applyFill="1" applyBorder="1" applyAlignment="1">
      <alignment vertical="center"/>
    </xf>
    <xf numFmtId="3" fontId="3" fillId="0" borderId="10" xfId="0" applyNumberFormat="1" applyFont="1" applyFill="1" applyBorder="1" applyAlignment="1">
      <alignment horizontal="left" vertical="center"/>
    </xf>
    <xf numFmtId="3" fontId="2" fillId="0" borderId="10" xfId="0" applyNumberFormat="1" applyFont="1" applyFill="1" applyBorder="1" applyAlignment="1">
      <alignment horizontal="left" vertical="center"/>
    </xf>
    <xf numFmtId="3" fontId="2" fillId="0" borderId="0" xfId="0" applyNumberFormat="1" applyFont="1" applyFill="1" applyAlignment="1">
      <alignment horizontal="center" vertical="center"/>
    </xf>
    <xf numFmtId="3"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3" fontId="3"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3" fillId="0" borderId="0" xfId="0" applyNumberFormat="1" applyFont="1" applyFill="1" applyAlignment="1">
      <alignment horizontal="center" vertical="center"/>
    </xf>
    <xf numFmtId="3" fontId="2" fillId="0" borderId="13" xfId="0" applyNumberFormat="1" applyFont="1" applyFill="1" applyBorder="1" applyAlignment="1">
      <alignment horizontal="left" vertical="center"/>
    </xf>
    <xf numFmtId="3" fontId="2" fillId="0" borderId="10" xfId="0" applyNumberFormat="1" applyFont="1" applyFill="1" applyBorder="1" applyAlignment="1">
      <alignment vertical="center"/>
    </xf>
    <xf numFmtId="3" fontId="2" fillId="0" borderId="10" xfId="0" applyNumberFormat="1" applyFont="1" applyFill="1" applyBorder="1" applyAlignment="1" quotePrefix="1">
      <alignment horizontal="center" vertical="center" wrapText="1"/>
    </xf>
    <xf numFmtId="3" fontId="2" fillId="0" borderId="10" xfId="0" applyNumberFormat="1" applyFont="1" applyFill="1" applyBorder="1" applyAlignment="1">
      <alignment vertical="center" wrapText="1"/>
    </xf>
    <xf numFmtId="0" fontId="33" fillId="0" borderId="10" xfId="0" applyFont="1" applyFill="1" applyBorder="1" applyAlignment="1">
      <alignment horizontal="center"/>
    </xf>
    <xf numFmtId="0" fontId="33" fillId="0" borderId="10" xfId="0" applyFont="1" applyFill="1" applyBorder="1" applyAlignment="1">
      <alignment/>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lignment horizontal="left" vertical="center"/>
    </xf>
    <xf numFmtId="3" fontId="2" fillId="0" borderId="11"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3" fontId="13" fillId="33" borderId="10" xfId="0" applyNumberFormat="1" applyFont="1" applyFill="1" applyBorder="1" applyAlignment="1">
      <alignment horizontal="center" vertical="center" wrapText="1"/>
    </xf>
    <xf numFmtId="3" fontId="13" fillId="34" borderId="10" xfId="0" applyNumberFormat="1" applyFont="1" applyFill="1" applyBorder="1" applyAlignment="1">
      <alignment horizontal="center" vertical="center" wrapText="1"/>
    </xf>
    <xf numFmtId="3" fontId="13" fillId="33" borderId="10" xfId="0" applyNumberFormat="1" applyFont="1" applyFill="1" applyBorder="1" applyAlignment="1">
      <alignment horizontal="center" vertical="center"/>
    </xf>
    <xf numFmtId="3" fontId="13" fillId="33" borderId="10" xfId="0" applyNumberFormat="1" applyFont="1" applyFill="1" applyBorder="1" applyAlignment="1">
      <alignment horizontal="left" vertical="center"/>
    </xf>
    <xf numFmtId="3" fontId="13" fillId="33" borderId="10" xfId="0" applyNumberFormat="1" applyFont="1" applyFill="1" applyBorder="1" applyAlignment="1">
      <alignment horizontal="left" vertical="center" wrapText="1"/>
    </xf>
    <xf numFmtId="4" fontId="13" fillId="33" borderId="10"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xf>
    <xf numFmtId="3" fontId="14" fillId="33" borderId="10" xfId="0" applyNumberFormat="1" applyFont="1" applyFill="1" applyBorder="1" applyAlignment="1">
      <alignment vertical="center" wrapText="1"/>
    </xf>
    <xf numFmtId="3" fontId="14" fillId="33" borderId="10" xfId="0" applyNumberFormat="1" applyFont="1" applyFill="1" applyBorder="1" applyAlignment="1">
      <alignment vertical="center"/>
    </xf>
    <xf numFmtId="3" fontId="14" fillId="33" borderId="10" xfId="0" applyNumberFormat="1" applyFont="1" applyFill="1" applyBorder="1" applyAlignment="1">
      <alignment horizontal="center" vertical="center" wrapText="1"/>
    </xf>
    <xf numFmtId="3" fontId="14" fillId="33" borderId="10" xfId="0" applyNumberFormat="1" applyFont="1" applyFill="1" applyBorder="1" applyAlignment="1">
      <alignment horizontal="left" vertical="center" wrapText="1"/>
    </xf>
    <xf numFmtId="14" fontId="14" fillId="33" borderId="10" xfId="0" applyNumberFormat="1" applyFont="1" applyFill="1" applyBorder="1" applyAlignment="1">
      <alignment horizontal="center" vertical="center"/>
    </xf>
    <xf numFmtId="190" fontId="14" fillId="33" borderId="10" xfId="0" applyNumberFormat="1" applyFont="1" applyFill="1" applyBorder="1" applyAlignment="1">
      <alignment horizontal="center" vertical="center" wrapText="1"/>
    </xf>
    <xf numFmtId="4" fontId="14" fillId="33" borderId="10" xfId="0" applyNumberFormat="1" applyFont="1" applyFill="1" applyBorder="1" applyAlignment="1">
      <alignment horizontal="center" vertical="center" wrapText="1"/>
    </xf>
    <xf numFmtId="3" fontId="14" fillId="33" borderId="10" xfId="0" applyNumberFormat="1" applyFont="1" applyFill="1" applyBorder="1" applyAlignment="1">
      <alignment horizontal="left" vertical="center"/>
    </xf>
    <xf numFmtId="190" fontId="13" fillId="33" borderId="10" xfId="0" applyNumberFormat="1" applyFont="1" applyFill="1" applyBorder="1" applyAlignment="1">
      <alignment horizontal="center" vertical="center" wrapText="1"/>
    </xf>
    <xf numFmtId="189" fontId="14" fillId="33" borderId="10" xfId="0" applyNumberFormat="1" applyFont="1" applyFill="1" applyBorder="1" applyAlignment="1">
      <alignment horizontal="center" vertical="center"/>
    </xf>
    <xf numFmtId="14" fontId="14" fillId="33" borderId="10" xfId="0" applyNumberFormat="1" applyFont="1" applyFill="1" applyBorder="1" applyAlignment="1">
      <alignment horizontal="center" vertical="center" wrapText="1"/>
    </xf>
    <xf numFmtId="0" fontId="14" fillId="33" borderId="10" xfId="0" applyNumberFormat="1" applyFont="1" applyFill="1" applyBorder="1" applyAlignment="1">
      <alignment horizontal="center" vertical="center"/>
    </xf>
    <xf numFmtId="3" fontId="14" fillId="33" borderId="10" xfId="0" applyNumberFormat="1" applyFont="1" applyFill="1" applyBorder="1" applyAlignment="1">
      <alignment horizontal="center" wrapText="1"/>
    </xf>
    <xf numFmtId="3" fontId="14" fillId="33" borderId="10" xfId="0" applyNumberFormat="1" applyFont="1" applyFill="1" applyBorder="1" applyAlignment="1">
      <alignment horizontal="left" wrapText="1"/>
    </xf>
    <xf numFmtId="14" fontId="14" fillId="33" borderId="10" xfId="0" applyNumberFormat="1" applyFont="1" applyFill="1" applyBorder="1" applyAlignment="1">
      <alignment horizontal="center"/>
    </xf>
    <xf numFmtId="3" fontId="13" fillId="33" borderId="10" xfId="0" applyNumberFormat="1" applyFont="1" applyFill="1" applyBorder="1" applyAlignment="1">
      <alignment vertical="center" wrapText="1"/>
    </xf>
    <xf numFmtId="3" fontId="13" fillId="33" borderId="10" xfId="0" applyNumberFormat="1" applyFont="1" applyFill="1" applyBorder="1" applyAlignment="1">
      <alignment vertical="center"/>
    </xf>
    <xf numFmtId="3" fontId="14" fillId="33" borderId="10" xfId="0" applyNumberFormat="1" applyFont="1" applyFill="1" applyBorder="1" applyAlignment="1">
      <alignment horizontal="left"/>
    </xf>
    <xf numFmtId="190" fontId="14" fillId="33" borderId="10" xfId="0" applyNumberFormat="1" applyFont="1" applyFill="1" applyBorder="1" applyAlignment="1">
      <alignment horizontal="center" wrapText="1"/>
    </xf>
    <xf numFmtId="4" fontId="14" fillId="33" borderId="10" xfId="0" applyNumberFormat="1" applyFont="1" applyFill="1" applyBorder="1" applyAlignment="1">
      <alignment horizontal="center" wrapText="1"/>
    </xf>
    <xf numFmtId="3" fontId="2" fillId="0" borderId="0" xfId="0" applyNumberFormat="1" applyFont="1" applyFill="1" applyBorder="1" applyAlignment="1">
      <alignment horizontal="center" vertical="center"/>
    </xf>
    <xf numFmtId="19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53" fillId="0" borderId="0" xfId="60" applyFont="1" applyAlignment="1">
      <alignment horizontal="center" wrapText="1"/>
      <protection/>
    </xf>
    <xf numFmtId="0" fontId="53" fillId="0" borderId="0" xfId="60" applyFont="1" applyAlignment="1">
      <alignment horizontal="center"/>
      <protection/>
    </xf>
    <xf numFmtId="3" fontId="3" fillId="33" borderId="0" xfId="0" applyNumberFormat="1" applyFont="1" applyFill="1" applyBorder="1" applyAlignment="1">
      <alignment horizontal="center" vertical="center" wrapText="1"/>
    </xf>
    <xf numFmtId="3" fontId="2" fillId="33" borderId="14" xfId="0" applyNumberFormat="1" applyFont="1" applyFill="1" applyBorder="1" applyAlignment="1">
      <alignment horizontal="left" vertical="center" wrapText="1"/>
    </xf>
    <xf numFmtId="3" fontId="3" fillId="33" borderId="0" xfId="0" applyNumberFormat="1" applyFont="1" applyFill="1" applyAlignment="1">
      <alignment horizontal="left" vertical="center"/>
    </xf>
    <xf numFmtId="3" fontId="13" fillId="33" borderId="10" xfId="0" applyNumberFormat="1" applyFont="1" applyFill="1" applyBorder="1" applyAlignment="1">
      <alignment horizontal="center" vertical="center" wrapText="1"/>
    </xf>
    <xf numFmtId="3" fontId="13" fillId="33" borderId="10" xfId="0" applyNumberFormat="1" applyFont="1" applyFill="1" applyBorder="1" applyAlignment="1">
      <alignment horizontal="center" vertical="center"/>
    </xf>
    <xf numFmtId="3" fontId="13" fillId="34" borderId="10" xfId="0" applyNumberFormat="1" applyFont="1" applyFill="1" applyBorder="1" applyAlignment="1">
      <alignment horizontal="center" vertical="center"/>
    </xf>
    <xf numFmtId="3" fontId="8" fillId="33" borderId="15" xfId="0" applyNumberFormat="1" applyFont="1" applyFill="1" applyBorder="1" applyAlignment="1">
      <alignment horizontal="center" vertical="center" wrapText="1"/>
    </xf>
    <xf numFmtId="3" fontId="10" fillId="33" borderId="15" xfId="0" applyNumberFormat="1" applyFont="1" applyFill="1" applyBorder="1" applyAlignment="1">
      <alignment horizontal="center" vertical="center" wrapText="1"/>
    </xf>
    <xf numFmtId="3" fontId="3" fillId="35" borderId="12" xfId="0" applyNumberFormat="1" applyFont="1" applyFill="1" applyBorder="1" applyAlignment="1">
      <alignment horizontal="left" vertical="center"/>
    </xf>
    <xf numFmtId="3" fontId="3" fillId="35" borderId="13"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35" borderId="16" xfId="0" applyFont="1" applyFill="1" applyBorder="1" applyAlignment="1">
      <alignment horizontal="left" vertical="center"/>
    </xf>
    <xf numFmtId="3" fontId="3" fillId="0" borderId="12" xfId="0" applyNumberFormat="1" applyFont="1" applyFill="1" applyBorder="1" applyAlignment="1">
      <alignment horizontal="left" vertical="center"/>
    </xf>
    <xf numFmtId="3" fontId="3" fillId="0" borderId="13" xfId="0" applyNumberFormat="1" applyFont="1" applyFill="1" applyBorder="1" applyAlignment="1">
      <alignment horizontal="left" vertical="center"/>
    </xf>
    <xf numFmtId="3" fontId="3" fillId="0" borderId="12"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xf>
    <xf numFmtId="3" fontId="3" fillId="0" borderId="10"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9525</xdr:colOff>
      <xdr:row>0</xdr:row>
      <xdr:rowOff>9525</xdr:rowOff>
    </xdr:to>
    <xdr:pic>
      <xdr:nvPicPr>
        <xdr:cNvPr id="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2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3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4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5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6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7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76200</xdr:colOff>
      <xdr:row>0</xdr:row>
      <xdr:rowOff>0</xdr:rowOff>
    </xdr:from>
    <xdr:to>
      <xdr:col>1</xdr:col>
      <xdr:colOff>85725</xdr:colOff>
      <xdr:row>0</xdr:row>
      <xdr:rowOff>9525</xdr:rowOff>
    </xdr:to>
    <xdr:pic>
      <xdr:nvPicPr>
        <xdr:cNvPr id="84" name="Picture 3" descr="Trình duyệt của bạn có thể không hỗ trợ hiển thị hình này."/>
        <xdr:cNvPicPr preferRelativeResize="1">
          <a:picLocks noChangeAspect="1"/>
        </xdr:cNvPicPr>
      </xdr:nvPicPr>
      <xdr:blipFill>
        <a:blip r:embed="rId1"/>
        <a:stretch>
          <a:fillRect/>
        </a:stretch>
      </xdr:blipFill>
      <xdr:spPr>
        <a:xfrm>
          <a:off x="3048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76200</xdr:colOff>
      <xdr:row>0</xdr:row>
      <xdr:rowOff>0</xdr:rowOff>
    </xdr:from>
    <xdr:to>
      <xdr:col>1</xdr:col>
      <xdr:colOff>85725</xdr:colOff>
      <xdr:row>0</xdr:row>
      <xdr:rowOff>9525</xdr:rowOff>
    </xdr:to>
    <xdr:pic>
      <xdr:nvPicPr>
        <xdr:cNvPr id="87" name="Picture 3" descr="Trình duyệt của bạn có thể không hỗ trợ hiển thị hình này."/>
        <xdr:cNvPicPr preferRelativeResize="1">
          <a:picLocks noChangeAspect="1"/>
        </xdr:cNvPicPr>
      </xdr:nvPicPr>
      <xdr:blipFill>
        <a:blip r:embed="rId1"/>
        <a:stretch>
          <a:fillRect/>
        </a:stretch>
      </xdr:blipFill>
      <xdr:spPr>
        <a:xfrm>
          <a:off x="3048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8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76200</xdr:colOff>
      <xdr:row>0</xdr:row>
      <xdr:rowOff>0</xdr:rowOff>
    </xdr:from>
    <xdr:to>
      <xdr:col>1</xdr:col>
      <xdr:colOff>85725</xdr:colOff>
      <xdr:row>0</xdr:row>
      <xdr:rowOff>9525</xdr:rowOff>
    </xdr:to>
    <xdr:pic>
      <xdr:nvPicPr>
        <xdr:cNvPr id="90" name="Picture 3" descr="Trình duyệt của bạn có thể không hỗ trợ hiển thị hình này."/>
        <xdr:cNvPicPr preferRelativeResize="1">
          <a:picLocks noChangeAspect="1"/>
        </xdr:cNvPicPr>
      </xdr:nvPicPr>
      <xdr:blipFill>
        <a:blip r:embed="rId1"/>
        <a:stretch>
          <a:fillRect/>
        </a:stretch>
      </xdr:blipFill>
      <xdr:spPr>
        <a:xfrm>
          <a:off x="3048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76200</xdr:colOff>
      <xdr:row>0</xdr:row>
      <xdr:rowOff>0</xdr:rowOff>
    </xdr:from>
    <xdr:to>
      <xdr:col>1</xdr:col>
      <xdr:colOff>85725</xdr:colOff>
      <xdr:row>0</xdr:row>
      <xdr:rowOff>9525</xdr:rowOff>
    </xdr:to>
    <xdr:pic>
      <xdr:nvPicPr>
        <xdr:cNvPr id="93" name="Picture 3" descr="Trình duyệt của bạn có thể không hỗ trợ hiển thị hình này."/>
        <xdr:cNvPicPr preferRelativeResize="1">
          <a:picLocks noChangeAspect="1"/>
        </xdr:cNvPicPr>
      </xdr:nvPicPr>
      <xdr:blipFill>
        <a:blip r:embed="rId1"/>
        <a:stretch>
          <a:fillRect/>
        </a:stretch>
      </xdr:blipFill>
      <xdr:spPr>
        <a:xfrm>
          <a:off x="3048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9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0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76200</xdr:colOff>
      <xdr:row>0</xdr:row>
      <xdr:rowOff>0</xdr:rowOff>
    </xdr:from>
    <xdr:to>
      <xdr:col>1</xdr:col>
      <xdr:colOff>85725</xdr:colOff>
      <xdr:row>0</xdr:row>
      <xdr:rowOff>9525</xdr:rowOff>
    </xdr:to>
    <xdr:pic>
      <xdr:nvPicPr>
        <xdr:cNvPr id="112" name="Picture 3" descr="Trình duyệt của bạn có thể không hỗ trợ hiển thị hình này."/>
        <xdr:cNvPicPr preferRelativeResize="1">
          <a:picLocks noChangeAspect="1"/>
        </xdr:cNvPicPr>
      </xdr:nvPicPr>
      <xdr:blipFill>
        <a:blip r:embed="rId1"/>
        <a:stretch>
          <a:fillRect/>
        </a:stretch>
      </xdr:blipFill>
      <xdr:spPr>
        <a:xfrm>
          <a:off x="3048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76200</xdr:colOff>
      <xdr:row>0</xdr:row>
      <xdr:rowOff>0</xdr:rowOff>
    </xdr:from>
    <xdr:to>
      <xdr:col>1</xdr:col>
      <xdr:colOff>85725</xdr:colOff>
      <xdr:row>0</xdr:row>
      <xdr:rowOff>9525</xdr:rowOff>
    </xdr:to>
    <xdr:pic>
      <xdr:nvPicPr>
        <xdr:cNvPr id="115" name="Picture 3" descr="Trình duyệt của bạn có thể không hỗ trợ hiển thị hình này."/>
        <xdr:cNvPicPr preferRelativeResize="1">
          <a:picLocks noChangeAspect="1"/>
        </xdr:cNvPicPr>
      </xdr:nvPicPr>
      <xdr:blipFill>
        <a:blip r:embed="rId1"/>
        <a:stretch>
          <a:fillRect/>
        </a:stretch>
      </xdr:blipFill>
      <xdr:spPr>
        <a:xfrm>
          <a:off x="3048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19"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0"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1"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2"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3"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4"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5"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6"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7"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twoCellAnchor editAs="oneCell">
    <xdr:from>
      <xdr:col>1</xdr:col>
      <xdr:colOff>0</xdr:colOff>
      <xdr:row>0</xdr:row>
      <xdr:rowOff>0</xdr:rowOff>
    </xdr:from>
    <xdr:to>
      <xdr:col>1</xdr:col>
      <xdr:colOff>9525</xdr:colOff>
      <xdr:row>0</xdr:row>
      <xdr:rowOff>9525</xdr:rowOff>
    </xdr:to>
    <xdr:pic>
      <xdr:nvPicPr>
        <xdr:cNvPr id="128" name="Picture 3" descr="Trình duyệt của bạn có thể không hỗ trợ hiển thị hình này."/>
        <xdr:cNvPicPr preferRelativeResize="1">
          <a:picLocks noChangeAspect="1"/>
        </xdr:cNvPicPr>
      </xdr:nvPicPr>
      <xdr:blipFill>
        <a:blip r:embed="rId1"/>
        <a:stretch>
          <a:fillRect/>
        </a:stretch>
      </xdr:blipFill>
      <xdr:spPr>
        <a:xfrm>
          <a:off x="22860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4"/>
  <sheetViews>
    <sheetView zoomScalePageLayoutView="0" workbookViewId="0" topLeftCell="A1">
      <selection activeCell="R7" sqref="R7"/>
    </sheetView>
  </sheetViews>
  <sheetFormatPr defaultColWidth="9.140625" defaultRowHeight="15"/>
  <cols>
    <col min="1" max="1" width="3.421875" style="8" bestFit="1" customWidth="1"/>
    <col min="2" max="2" width="26.28125" style="13" customWidth="1"/>
    <col min="3" max="3" width="9.7109375" style="8" customWidth="1"/>
    <col min="4" max="4" width="12.140625" style="14" customWidth="1"/>
    <col min="5" max="5" width="26.140625" style="8" bestFit="1" customWidth="1"/>
    <col min="6" max="7" width="8.421875" style="8" bestFit="1" customWidth="1"/>
    <col min="8" max="8" width="12.140625" style="8" bestFit="1" customWidth="1"/>
    <col min="9" max="10" width="4.8515625" style="8" bestFit="1" customWidth="1"/>
    <col min="11" max="11" width="6.28125" style="8" customWidth="1"/>
    <col min="12" max="16384" width="9.140625" style="8" customWidth="1"/>
  </cols>
  <sheetData>
    <row r="1" spans="1:11" ht="15">
      <c r="A1" s="74" t="s">
        <v>195</v>
      </c>
      <c r="B1" s="75"/>
      <c r="C1" s="75"/>
      <c r="D1" s="75"/>
      <c r="E1" s="75"/>
      <c r="F1" s="75"/>
      <c r="G1" s="75"/>
      <c r="H1" s="75"/>
      <c r="I1" s="75"/>
      <c r="J1" s="75"/>
      <c r="K1" s="75"/>
    </row>
    <row r="2" spans="1:11" ht="13.5">
      <c r="A2" s="75"/>
      <c r="B2" s="75"/>
      <c r="C2" s="75"/>
      <c r="D2" s="75"/>
      <c r="E2" s="75"/>
      <c r="F2" s="75"/>
      <c r="G2" s="75"/>
      <c r="H2" s="75"/>
      <c r="I2" s="75"/>
      <c r="J2" s="75"/>
      <c r="K2" s="75"/>
    </row>
    <row r="3" spans="1:11" ht="27.75" customHeight="1">
      <c r="A3" s="75"/>
      <c r="B3" s="75"/>
      <c r="C3" s="75"/>
      <c r="D3" s="75"/>
      <c r="E3" s="75"/>
      <c r="F3" s="75"/>
      <c r="G3" s="75"/>
      <c r="H3" s="75"/>
      <c r="I3" s="75"/>
      <c r="J3" s="75"/>
      <c r="K3" s="75"/>
    </row>
    <row r="4" spans="1:11" ht="13.5">
      <c r="A4" s="73" t="s">
        <v>0</v>
      </c>
      <c r="B4" s="73" t="s">
        <v>90</v>
      </c>
      <c r="C4" s="73" t="s">
        <v>148</v>
      </c>
      <c r="D4" s="72" t="s">
        <v>91</v>
      </c>
      <c r="E4" s="73" t="s">
        <v>92</v>
      </c>
      <c r="F4" s="73"/>
      <c r="G4" s="73"/>
      <c r="H4" s="73" t="s">
        <v>93</v>
      </c>
      <c r="I4" s="73"/>
      <c r="J4" s="73"/>
      <c r="K4" s="73"/>
    </row>
    <row r="5" spans="1:11" ht="13.5">
      <c r="A5" s="73"/>
      <c r="B5" s="73"/>
      <c r="C5" s="73"/>
      <c r="D5" s="72"/>
      <c r="E5" s="73" t="s">
        <v>94</v>
      </c>
      <c r="F5" s="73" t="s">
        <v>9</v>
      </c>
      <c r="G5" s="73"/>
      <c r="H5" s="73" t="s">
        <v>95</v>
      </c>
      <c r="I5" s="73" t="s">
        <v>2</v>
      </c>
      <c r="J5" s="73" t="s">
        <v>3</v>
      </c>
      <c r="K5" s="73" t="s">
        <v>7</v>
      </c>
    </row>
    <row r="6" spans="1:11" ht="54">
      <c r="A6" s="73"/>
      <c r="B6" s="73"/>
      <c r="C6" s="73"/>
      <c r="D6" s="72"/>
      <c r="E6" s="73"/>
      <c r="F6" s="9" t="s">
        <v>96</v>
      </c>
      <c r="G6" s="9" t="s">
        <v>97</v>
      </c>
      <c r="H6" s="73"/>
      <c r="I6" s="73"/>
      <c r="J6" s="73"/>
      <c r="K6" s="73"/>
    </row>
    <row r="7" spans="1:11" ht="27.75">
      <c r="A7" s="10">
        <v>1</v>
      </c>
      <c r="B7" s="11" t="s">
        <v>98</v>
      </c>
      <c r="C7" s="10">
        <v>450</v>
      </c>
      <c r="D7" s="12">
        <v>5</v>
      </c>
      <c r="E7" s="10">
        <v>5000</v>
      </c>
      <c r="F7" s="10">
        <v>3700</v>
      </c>
      <c r="G7" s="10"/>
      <c r="H7" s="10">
        <v>6</v>
      </c>
      <c r="I7" s="10">
        <v>2</v>
      </c>
      <c r="J7" s="10"/>
      <c r="K7" s="10">
        <v>700</v>
      </c>
    </row>
    <row r="8" spans="1:11" ht="13.5">
      <c r="A8" s="10">
        <v>2</v>
      </c>
      <c r="B8" s="11" t="s">
        <v>99</v>
      </c>
      <c r="C8" s="10">
        <v>60</v>
      </c>
      <c r="D8" s="12" t="s">
        <v>100</v>
      </c>
      <c r="E8" s="10">
        <v>700</v>
      </c>
      <c r="F8" s="10">
        <v>700</v>
      </c>
      <c r="G8" s="10">
        <v>110</v>
      </c>
      <c r="H8" s="10"/>
      <c r="I8" s="10"/>
      <c r="J8" s="10"/>
      <c r="K8" s="10">
        <v>400</v>
      </c>
    </row>
    <row r="9" spans="1:11" ht="41.25">
      <c r="A9" s="10">
        <v>3</v>
      </c>
      <c r="B9" s="11" t="s">
        <v>39</v>
      </c>
      <c r="C9" s="10"/>
      <c r="D9" s="12"/>
      <c r="E9" s="10"/>
      <c r="F9" s="10"/>
      <c r="G9" s="10"/>
      <c r="H9" s="10"/>
      <c r="I9" s="10"/>
      <c r="J9" s="10"/>
      <c r="K9" s="10"/>
    </row>
    <row r="10" spans="1:11" ht="41.25">
      <c r="A10" s="10">
        <v>4</v>
      </c>
      <c r="B10" s="11" t="s">
        <v>101</v>
      </c>
      <c r="C10" s="10">
        <v>250</v>
      </c>
      <c r="D10" s="12" t="s">
        <v>102</v>
      </c>
      <c r="E10" s="10">
        <v>1500</v>
      </c>
      <c r="F10" s="10">
        <v>1400</v>
      </c>
      <c r="G10" s="10">
        <v>60</v>
      </c>
      <c r="H10" s="10"/>
      <c r="I10" s="10"/>
      <c r="J10" s="10"/>
      <c r="K10" s="10">
        <v>500</v>
      </c>
    </row>
    <row r="11" spans="1:11" ht="27.75">
      <c r="A11" s="10">
        <v>5</v>
      </c>
      <c r="B11" s="11" t="s">
        <v>103</v>
      </c>
      <c r="C11" s="10"/>
      <c r="D11" s="12"/>
      <c r="E11" s="10"/>
      <c r="F11" s="10"/>
      <c r="G11" s="10"/>
      <c r="H11" s="10"/>
      <c r="I11" s="10"/>
      <c r="J11" s="10"/>
      <c r="K11" s="10"/>
    </row>
    <row r="12" spans="1:11" ht="13.5">
      <c r="A12" s="10">
        <v>6</v>
      </c>
      <c r="B12" s="11" t="s">
        <v>21</v>
      </c>
      <c r="C12" s="10"/>
      <c r="D12" s="12"/>
      <c r="E12" s="10"/>
      <c r="F12" s="10"/>
      <c r="G12" s="10"/>
      <c r="H12" s="10"/>
      <c r="I12" s="10"/>
      <c r="J12" s="10"/>
      <c r="K12" s="10"/>
    </row>
    <row r="13" spans="1:11" ht="27.75">
      <c r="A13" s="10">
        <v>7</v>
      </c>
      <c r="B13" s="11" t="s">
        <v>104</v>
      </c>
      <c r="C13" s="10">
        <v>50</v>
      </c>
      <c r="D13" s="12">
        <v>6</v>
      </c>
      <c r="E13" s="10">
        <v>1910</v>
      </c>
      <c r="F13" s="10">
        <v>3000</v>
      </c>
      <c r="G13" s="10"/>
      <c r="H13" s="10"/>
      <c r="I13" s="10"/>
      <c r="J13" s="10"/>
      <c r="K13" s="10">
        <v>1201</v>
      </c>
    </row>
    <row r="14" spans="1:11" ht="13.5">
      <c r="A14" s="19"/>
      <c r="B14" s="20" t="s">
        <v>105</v>
      </c>
      <c r="C14" s="21">
        <f>SUM(C7:C13)</f>
        <v>810</v>
      </c>
      <c r="D14" s="22"/>
      <c r="E14" s="21">
        <f aca="true" t="shared" si="0" ref="E14:K14">SUM(E7:E13)</f>
        <v>9110</v>
      </c>
      <c r="F14" s="21">
        <f t="shared" si="0"/>
        <v>8800</v>
      </c>
      <c r="G14" s="21">
        <f t="shared" si="0"/>
        <v>170</v>
      </c>
      <c r="H14" s="21">
        <f t="shared" si="0"/>
        <v>6</v>
      </c>
      <c r="I14" s="21">
        <f t="shared" si="0"/>
        <v>2</v>
      </c>
      <c r="J14" s="21">
        <f t="shared" si="0"/>
        <v>0</v>
      </c>
      <c r="K14" s="21">
        <f t="shared" si="0"/>
        <v>2801</v>
      </c>
    </row>
  </sheetData>
  <sheetProtection/>
  <mergeCells count="13">
    <mergeCell ref="A1:K3"/>
    <mergeCell ref="I5:I6"/>
    <mergeCell ref="J5:J6"/>
    <mergeCell ref="K5:K6"/>
    <mergeCell ref="A4:A6"/>
    <mergeCell ref="B4:B6"/>
    <mergeCell ref="C4:C6"/>
    <mergeCell ref="D4:D6"/>
    <mergeCell ref="E4:G4"/>
    <mergeCell ref="H4:K4"/>
    <mergeCell ref="E5:E6"/>
    <mergeCell ref="F5:G5"/>
    <mergeCell ref="H5:H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47"/>
  <sheetViews>
    <sheetView zoomScale="98" zoomScaleNormal="98" zoomScalePageLayoutView="0" workbookViewId="0" topLeftCell="A1">
      <pane xSplit="7" ySplit="7" topLeftCell="H8" activePane="bottomRight" state="frozen"/>
      <selection pane="topLeft" activeCell="A1" sqref="A1"/>
      <selection pane="topRight" activeCell="H1" sqref="H1"/>
      <selection pane="bottomLeft" activeCell="A8" sqref="A8"/>
      <selection pane="bottomRight" activeCell="F3" sqref="F3:F6"/>
    </sheetView>
  </sheetViews>
  <sheetFormatPr defaultColWidth="9.140625" defaultRowHeight="15"/>
  <cols>
    <col min="1" max="1" width="3.421875" style="6" bestFit="1" customWidth="1"/>
    <col min="2" max="2" width="22.421875" style="3" customWidth="1"/>
    <col min="3" max="3" width="10.7109375" style="3" customWidth="1"/>
    <col min="4" max="4" width="16.421875" style="3" customWidth="1"/>
    <col min="5" max="5" width="26.7109375" style="7" customWidth="1"/>
    <col min="6" max="6" width="10.421875" style="6" customWidth="1"/>
    <col min="7" max="7" width="10.140625" style="6" customWidth="1"/>
    <col min="8" max="8" width="10.7109375" style="6" customWidth="1"/>
    <col min="9" max="9" width="8.8515625" style="6" customWidth="1"/>
    <col min="10" max="10" width="10.00390625" style="6" customWidth="1"/>
    <col min="11" max="11" width="5.421875" style="6" customWidth="1"/>
    <col min="12" max="12" width="7.421875" style="6" customWidth="1"/>
    <col min="13" max="13" width="11.7109375" style="6" customWidth="1"/>
    <col min="14" max="14" width="11.8515625" style="6" customWidth="1"/>
    <col min="15" max="15" width="10.140625" style="6" customWidth="1"/>
    <col min="16" max="16" width="7.421875" style="6" customWidth="1"/>
    <col min="17" max="17" width="6.57421875" style="6" customWidth="1"/>
    <col min="18" max="18" width="6.28125" style="6" customWidth="1"/>
    <col min="19" max="19" width="6.00390625" style="6" customWidth="1"/>
    <col min="20" max="16384" width="9.140625" style="3" customWidth="1"/>
  </cols>
  <sheetData>
    <row r="1" spans="1:19" ht="15.75" customHeight="1">
      <c r="A1" s="76" t="s">
        <v>160</v>
      </c>
      <c r="B1" s="76"/>
      <c r="C1" s="76"/>
      <c r="D1" s="76"/>
      <c r="E1" s="76"/>
      <c r="F1" s="76"/>
      <c r="G1" s="76"/>
      <c r="H1" s="76"/>
      <c r="I1" s="76"/>
      <c r="J1" s="76"/>
      <c r="K1" s="76"/>
      <c r="L1" s="76"/>
      <c r="M1" s="76"/>
      <c r="N1" s="76"/>
      <c r="O1" s="76"/>
      <c r="P1" s="76"/>
      <c r="Q1" s="76"/>
      <c r="R1" s="76"/>
      <c r="S1" s="76"/>
    </row>
    <row r="2" spans="1:19" ht="28.5" customHeight="1">
      <c r="A2" s="82" t="s">
        <v>196</v>
      </c>
      <c r="B2" s="83"/>
      <c r="C2" s="83"/>
      <c r="D2" s="83"/>
      <c r="E2" s="83"/>
      <c r="F2" s="83"/>
      <c r="G2" s="83"/>
      <c r="H2" s="83"/>
      <c r="I2" s="83"/>
      <c r="J2" s="83"/>
      <c r="K2" s="83"/>
      <c r="L2" s="83"/>
      <c r="M2" s="83"/>
      <c r="N2" s="83"/>
      <c r="O2" s="83"/>
      <c r="P2" s="83"/>
      <c r="Q2" s="83"/>
      <c r="R2" s="83"/>
      <c r="S2" s="83"/>
    </row>
    <row r="3" spans="1:19" ht="74.25" customHeight="1">
      <c r="A3" s="80" t="s">
        <v>0</v>
      </c>
      <c r="B3" s="79" t="s">
        <v>13</v>
      </c>
      <c r="C3" s="79"/>
      <c r="D3" s="79" t="s">
        <v>11</v>
      </c>
      <c r="E3" s="79" t="s">
        <v>12</v>
      </c>
      <c r="F3" s="79" t="s">
        <v>5</v>
      </c>
      <c r="G3" s="79" t="s">
        <v>197</v>
      </c>
      <c r="H3" s="79" t="s">
        <v>198</v>
      </c>
      <c r="I3" s="79" t="s">
        <v>18</v>
      </c>
      <c r="J3" s="79" t="s">
        <v>17</v>
      </c>
      <c r="K3" s="79" t="s">
        <v>147</v>
      </c>
      <c r="L3" s="79"/>
      <c r="M3" s="79" t="s">
        <v>14</v>
      </c>
      <c r="N3" s="79"/>
      <c r="O3" s="79"/>
      <c r="P3" s="79" t="s">
        <v>10</v>
      </c>
      <c r="Q3" s="79"/>
      <c r="R3" s="79"/>
      <c r="S3" s="79"/>
    </row>
    <row r="4" spans="1:19" ht="18" customHeight="1">
      <c r="A4" s="80"/>
      <c r="B4" s="80" t="s">
        <v>1</v>
      </c>
      <c r="C4" s="79" t="s">
        <v>4</v>
      </c>
      <c r="D4" s="79"/>
      <c r="E4" s="79"/>
      <c r="F4" s="79"/>
      <c r="G4" s="79"/>
      <c r="H4" s="79"/>
      <c r="I4" s="79"/>
      <c r="J4" s="79"/>
      <c r="K4" s="79" t="s">
        <v>116</v>
      </c>
      <c r="L4" s="79"/>
      <c r="M4" s="79" t="s">
        <v>15</v>
      </c>
      <c r="N4" s="80" t="s">
        <v>9</v>
      </c>
      <c r="O4" s="80"/>
      <c r="P4" s="79" t="s">
        <v>6</v>
      </c>
      <c r="Q4" s="80" t="s">
        <v>2</v>
      </c>
      <c r="R4" s="80" t="s">
        <v>3</v>
      </c>
      <c r="S4" s="80" t="s">
        <v>7</v>
      </c>
    </row>
    <row r="5" spans="1:19" ht="35.25" customHeight="1">
      <c r="A5" s="80"/>
      <c r="B5" s="80"/>
      <c r="C5" s="79"/>
      <c r="D5" s="79"/>
      <c r="E5" s="79"/>
      <c r="F5" s="79"/>
      <c r="G5" s="79"/>
      <c r="H5" s="79"/>
      <c r="I5" s="79"/>
      <c r="J5" s="79"/>
      <c r="K5" s="44" t="s">
        <v>117</v>
      </c>
      <c r="L5" s="44" t="s">
        <v>118</v>
      </c>
      <c r="M5" s="79"/>
      <c r="N5" s="79" t="s">
        <v>8</v>
      </c>
      <c r="O5" s="79" t="s">
        <v>16</v>
      </c>
      <c r="P5" s="79"/>
      <c r="Q5" s="80"/>
      <c r="R5" s="80"/>
      <c r="S5" s="80"/>
    </row>
    <row r="6" spans="1:19" ht="30" customHeight="1">
      <c r="A6" s="80"/>
      <c r="B6" s="80"/>
      <c r="C6" s="79"/>
      <c r="D6" s="79"/>
      <c r="E6" s="79"/>
      <c r="F6" s="79"/>
      <c r="G6" s="79"/>
      <c r="H6" s="79"/>
      <c r="I6" s="79"/>
      <c r="J6" s="79"/>
      <c r="K6" s="44"/>
      <c r="L6" s="44"/>
      <c r="M6" s="79"/>
      <c r="N6" s="79"/>
      <c r="O6" s="79"/>
      <c r="P6" s="79"/>
      <c r="Q6" s="80"/>
      <c r="R6" s="80"/>
      <c r="S6" s="80"/>
    </row>
    <row r="7" spans="1:19" ht="15">
      <c r="A7" s="81" t="s">
        <v>125</v>
      </c>
      <c r="B7" s="81"/>
      <c r="C7" s="81"/>
      <c r="D7" s="81"/>
      <c r="E7" s="81"/>
      <c r="F7" s="81"/>
      <c r="G7" s="45"/>
      <c r="H7" s="45">
        <f aca="true" t="shared" si="0" ref="H7:S7">+H8+H12+H15+H21+H23+H27+H30+H32+H19</f>
        <v>168.10000000000002</v>
      </c>
      <c r="I7" s="45">
        <f t="shared" si="0"/>
        <v>38779</v>
      </c>
      <c r="J7" s="45">
        <f t="shared" si="0"/>
        <v>4371</v>
      </c>
      <c r="K7" s="45">
        <f t="shared" si="0"/>
        <v>8</v>
      </c>
      <c r="L7" s="45">
        <f t="shared" si="0"/>
        <v>21</v>
      </c>
      <c r="M7" s="45">
        <f t="shared" si="0"/>
        <v>12266</v>
      </c>
      <c r="N7" s="45">
        <f t="shared" si="0"/>
        <v>10265</v>
      </c>
      <c r="O7" s="45">
        <f t="shared" si="0"/>
        <v>2</v>
      </c>
      <c r="P7" s="45">
        <f t="shared" si="0"/>
        <v>0</v>
      </c>
      <c r="Q7" s="45">
        <f t="shared" si="0"/>
        <v>2</v>
      </c>
      <c r="R7" s="45">
        <f t="shared" si="0"/>
        <v>0</v>
      </c>
      <c r="S7" s="45">
        <f t="shared" si="0"/>
        <v>3706</v>
      </c>
    </row>
    <row r="8" spans="1:19" ht="15">
      <c r="A8" s="46">
        <v>1</v>
      </c>
      <c r="B8" s="47" t="s">
        <v>22</v>
      </c>
      <c r="C8" s="44"/>
      <c r="D8" s="44"/>
      <c r="E8" s="48"/>
      <c r="F8" s="44"/>
      <c r="G8" s="44"/>
      <c r="H8" s="49">
        <f>SUM(H9:H11)</f>
        <v>1.3000000000000003</v>
      </c>
      <c r="I8" s="44">
        <f>SUM(I9:I11)</f>
        <v>4181</v>
      </c>
      <c r="J8" s="44">
        <f>SUM(J9:J11)</f>
        <v>185</v>
      </c>
      <c r="K8" s="44"/>
      <c r="L8" s="44">
        <v>3</v>
      </c>
      <c r="M8" s="44">
        <f>SUM(M9:M11)</f>
        <v>770</v>
      </c>
      <c r="N8" s="44">
        <f aca="true" t="shared" si="1" ref="N8:S8">SUM(N9:N11)</f>
        <v>770</v>
      </c>
      <c r="O8" s="44">
        <f t="shared" si="1"/>
        <v>0</v>
      </c>
      <c r="P8" s="44">
        <f t="shared" si="1"/>
        <v>0</v>
      </c>
      <c r="Q8" s="44">
        <f t="shared" si="1"/>
        <v>0</v>
      </c>
      <c r="R8" s="44">
        <f t="shared" si="1"/>
        <v>0</v>
      </c>
      <c r="S8" s="44">
        <f t="shared" si="1"/>
        <v>185</v>
      </c>
    </row>
    <row r="9" spans="1:19" ht="26.25">
      <c r="A9" s="50">
        <v>1</v>
      </c>
      <c r="B9" s="51" t="s">
        <v>54</v>
      </c>
      <c r="C9" s="52"/>
      <c r="D9" s="53" t="s">
        <v>57</v>
      </c>
      <c r="E9" s="54" t="s">
        <v>23</v>
      </c>
      <c r="F9" s="55">
        <v>39090</v>
      </c>
      <c r="G9" s="56">
        <v>1.5</v>
      </c>
      <c r="H9" s="57">
        <v>0.4</v>
      </c>
      <c r="I9" s="53">
        <v>2270</v>
      </c>
      <c r="J9" s="53">
        <v>100</v>
      </c>
      <c r="K9" s="44"/>
      <c r="L9" s="53" t="s">
        <v>119</v>
      </c>
      <c r="M9" s="53">
        <v>340</v>
      </c>
      <c r="N9" s="53">
        <v>340</v>
      </c>
      <c r="O9" s="53"/>
      <c r="P9" s="53"/>
      <c r="Q9" s="53"/>
      <c r="R9" s="50"/>
      <c r="S9" s="53">
        <v>100</v>
      </c>
    </row>
    <row r="10" spans="1:19" ht="26.25">
      <c r="A10" s="50">
        <v>2</v>
      </c>
      <c r="B10" s="51" t="s">
        <v>53</v>
      </c>
      <c r="C10" s="52"/>
      <c r="D10" s="53" t="s">
        <v>58</v>
      </c>
      <c r="E10" s="54" t="s">
        <v>62</v>
      </c>
      <c r="F10" s="55">
        <v>39090</v>
      </c>
      <c r="G10" s="56">
        <v>1.8</v>
      </c>
      <c r="H10" s="57">
        <v>0.8</v>
      </c>
      <c r="I10" s="53">
        <v>980</v>
      </c>
      <c r="J10" s="53">
        <v>70</v>
      </c>
      <c r="K10" s="44"/>
      <c r="L10" s="53" t="s">
        <v>119</v>
      </c>
      <c r="M10" s="53">
        <v>400</v>
      </c>
      <c r="N10" s="53">
        <v>400</v>
      </c>
      <c r="O10" s="53"/>
      <c r="P10" s="53"/>
      <c r="Q10" s="53"/>
      <c r="R10" s="50"/>
      <c r="S10" s="53">
        <v>70</v>
      </c>
    </row>
    <row r="11" spans="1:19" ht="26.25">
      <c r="A11" s="50">
        <v>3</v>
      </c>
      <c r="B11" s="51" t="s">
        <v>52</v>
      </c>
      <c r="C11" s="52"/>
      <c r="D11" s="53" t="s">
        <v>59</v>
      </c>
      <c r="E11" s="54" t="s">
        <v>63</v>
      </c>
      <c r="F11" s="55">
        <v>39090</v>
      </c>
      <c r="G11" s="56">
        <v>0.9</v>
      </c>
      <c r="H11" s="57">
        <v>0.1</v>
      </c>
      <c r="I11" s="53">
        <v>931</v>
      </c>
      <c r="J11" s="53">
        <v>15</v>
      </c>
      <c r="K11" s="44"/>
      <c r="L11" s="53" t="s">
        <v>119</v>
      </c>
      <c r="M11" s="53">
        <v>30</v>
      </c>
      <c r="N11" s="53">
        <v>30</v>
      </c>
      <c r="O11" s="53"/>
      <c r="P11" s="53"/>
      <c r="Q11" s="53"/>
      <c r="R11" s="50"/>
      <c r="S11" s="53">
        <v>15</v>
      </c>
    </row>
    <row r="12" spans="1:19" ht="15">
      <c r="A12" s="46">
        <v>2</v>
      </c>
      <c r="B12" s="47" t="s">
        <v>24</v>
      </c>
      <c r="C12" s="52"/>
      <c r="D12" s="52"/>
      <c r="E12" s="58"/>
      <c r="F12" s="55"/>
      <c r="G12" s="59"/>
      <c r="H12" s="49">
        <f>SUM(H13:H14)</f>
        <v>0.8999999999999999</v>
      </c>
      <c r="I12" s="44">
        <f>SUM(I13:I14)</f>
        <v>1234</v>
      </c>
      <c r="J12" s="44">
        <f>SUM(J13:J14)</f>
        <v>405</v>
      </c>
      <c r="K12" s="44"/>
      <c r="L12" s="44">
        <v>2</v>
      </c>
      <c r="M12" s="44">
        <f>SUM(M13:M14)</f>
        <v>207</v>
      </c>
      <c r="N12" s="44">
        <f>SUM(N13:N14)</f>
        <v>207</v>
      </c>
      <c r="O12" s="53"/>
      <c r="P12" s="53"/>
      <c r="Q12" s="53"/>
      <c r="R12" s="50"/>
      <c r="S12" s="44">
        <f>SUM(S13:S14)</f>
        <v>14</v>
      </c>
    </row>
    <row r="13" spans="1:19" ht="69" customHeight="1">
      <c r="A13" s="50">
        <v>1</v>
      </c>
      <c r="B13" s="52"/>
      <c r="C13" s="53" t="s">
        <v>55</v>
      </c>
      <c r="D13" s="53" t="s">
        <v>60</v>
      </c>
      <c r="E13" s="54" t="s">
        <v>64</v>
      </c>
      <c r="F13" s="60">
        <v>39052</v>
      </c>
      <c r="G13" s="56">
        <v>2</v>
      </c>
      <c r="H13" s="57">
        <v>0.3</v>
      </c>
      <c r="I13" s="53">
        <v>296</v>
      </c>
      <c r="J13" s="53">
        <v>162</v>
      </c>
      <c r="K13" s="44"/>
      <c r="L13" s="53" t="s">
        <v>119</v>
      </c>
      <c r="M13" s="53">
        <v>17</v>
      </c>
      <c r="N13" s="53">
        <v>17</v>
      </c>
      <c r="O13" s="53"/>
      <c r="P13" s="53"/>
      <c r="Q13" s="53"/>
      <c r="R13" s="50"/>
      <c r="S13" s="53">
        <v>4</v>
      </c>
    </row>
    <row r="14" spans="1:19" ht="67.5" customHeight="1">
      <c r="A14" s="50">
        <v>2</v>
      </c>
      <c r="B14" s="52"/>
      <c r="C14" s="53" t="s">
        <v>56</v>
      </c>
      <c r="D14" s="53" t="s">
        <v>61</v>
      </c>
      <c r="E14" s="54" t="s">
        <v>65</v>
      </c>
      <c r="F14" s="60">
        <v>39052</v>
      </c>
      <c r="G14" s="56">
        <v>4</v>
      </c>
      <c r="H14" s="57">
        <v>0.6</v>
      </c>
      <c r="I14" s="53">
        <v>938</v>
      </c>
      <c r="J14" s="53">
        <v>243</v>
      </c>
      <c r="K14" s="44"/>
      <c r="L14" s="53" t="s">
        <v>119</v>
      </c>
      <c r="M14" s="53">
        <v>190</v>
      </c>
      <c r="N14" s="53">
        <v>190</v>
      </c>
      <c r="O14" s="53"/>
      <c r="P14" s="44"/>
      <c r="Q14" s="53"/>
      <c r="R14" s="50"/>
      <c r="S14" s="53">
        <v>10</v>
      </c>
    </row>
    <row r="15" spans="1:19" ht="15">
      <c r="A15" s="46">
        <v>3</v>
      </c>
      <c r="B15" s="48" t="s">
        <v>26</v>
      </c>
      <c r="C15" s="52"/>
      <c r="D15" s="52"/>
      <c r="E15" s="58"/>
      <c r="F15" s="55"/>
      <c r="G15" s="59"/>
      <c r="H15" s="49">
        <f>SUM(H16:H18)</f>
        <v>71.5</v>
      </c>
      <c r="I15" s="44">
        <f>SUM(I16:I18)</f>
        <v>7157</v>
      </c>
      <c r="J15" s="44">
        <f>SUM(J16:J18)</f>
        <v>192</v>
      </c>
      <c r="K15" s="44"/>
      <c r="L15" s="44">
        <v>3</v>
      </c>
      <c r="M15" s="44">
        <f aca="true" t="shared" si="2" ref="M15:S15">SUM(M16:M18)</f>
        <v>1792</v>
      </c>
      <c r="N15" s="44">
        <f t="shared" si="2"/>
        <v>754</v>
      </c>
      <c r="O15" s="44">
        <f t="shared" si="2"/>
        <v>0</v>
      </c>
      <c r="P15" s="44">
        <f t="shared" si="2"/>
        <v>0</v>
      </c>
      <c r="Q15" s="44">
        <f t="shared" si="2"/>
        <v>0</v>
      </c>
      <c r="R15" s="44">
        <f t="shared" si="2"/>
        <v>0</v>
      </c>
      <c r="S15" s="44">
        <f t="shared" si="2"/>
        <v>192</v>
      </c>
    </row>
    <row r="16" spans="1:19" ht="26.25">
      <c r="A16" s="50">
        <v>1</v>
      </c>
      <c r="B16" s="53" t="s">
        <v>110</v>
      </c>
      <c r="C16" s="52"/>
      <c r="D16" s="53" t="s">
        <v>29</v>
      </c>
      <c r="E16" s="54" t="s">
        <v>23</v>
      </c>
      <c r="F16" s="61">
        <v>39380</v>
      </c>
      <c r="G16" s="56">
        <v>4</v>
      </c>
      <c r="H16" s="57">
        <v>50</v>
      </c>
      <c r="I16" s="53">
        <v>924</v>
      </c>
      <c r="J16" s="53">
        <v>17</v>
      </c>
      <c r="K16" s="44"/>
      <c r="L16" s="53" t="s">
        <v>119</v>
      </c>
      <c r="M16" s="53">
        <v>1000</v>
      </c>
      <c r="N16" s="53">
        <v>124</v>
      </c>
      <c r="O16" s="53"/>
      <c r="P16" s="53"/>
      <c r="Q16" s="53"/>
      <c r="R16" s="50"/>
      <c r="S16" s="53">
        <v>17</v>
      </c>
    </row>
    <row r="17" spans="1:19" ht="67.5" customHeight="1">
      <c r="A17" s="50">
        <v>2</v>
      </c>
      <c r="B17" s="53" t="s">
        <v>27</v>
      </c>
      <c r="C17" s="52"/>
      <c r="D17" s="53" t="s">
        <v>30</v>
      </c>
      <c r="E17" s="54" t="s">
        <v>25</v>
      </c>
      <c r="F17" s="61">
        <v>41344</v>
      </c>
      <c r="G17" s="56">
        <v>4.5</v>
      </c>
      <c r="H17" s="57">
        <v>18</v>
      </c>
      <c r="I17" s="53">
        <v>5226</v>
      </c>
      <c r="J17" s="53">
        <v>26</v>
      </c>
      <c r="K17" s="44"/>
      <c r="L17" s="53" t="s">
        <v>119</v>
      </c>
      <c r="M17" s="53">
        <v>572</v>
      </c>
      <c r="N17" s="53">
        <v>410</v>
      </c>
      <c r="O17" s="53"/>
      <c r="P17" s="44"/>
      <c r="Q17" s="53"/>
      <c r="R17" s="50"/>
      <c r="S17" s="53">
        <v>26</v>
      </c>
    </row>
    <row r="18" spans="1:19" ht="26.25">
      <c r="A18" s="50">
        <v>3</v>
      </c>
      <c r="B18" s="53" t="s">
        <v>28</v>
      </c>
      <c r="C18" s="52"/>
      <c r="D18" s="53" t="s">
        <v>26</v>
      </c>
      <c r="E18" s="54" t="s">
        <v>23</v>
      </c>
      <c r="F18" s="62">
        <v>2017</v>
      </c>
      <c r="G18" s="56">
        <v>3</v>
      </c>
      <c r="H18" s="57">
        <v>3.5</v>
      </c>
      <c r="I18" s="53">
        <v>1007</v>
      </c>
      <c r="J18" s="53">
        <v>149</v>
      </c>
      <c r="K18" s="44"/>
      <c r="L18" s="53" t="s">
        <v>119</v>
      </c>
      <c r="M18" s="53">
        <v>220</v>
      </c>
      <c r="N18" s="53">
        <v>220</v>
      </c>
      <c r="O18" s="53"/>
      <c r="P18" s="53"/>
      <c r="Q18" s="53"/>
      <c r="R18" s="50"/>
      <c r="S18" s="53">
        <v>149</v>
      </c>
    </row>
    <row r="19" spans="1:19" ht="15">
      <c r="A19" s="46">
        <v>4</v>
      </c>
      <c r="B19" s="48" t="s">
        <v>31</v>
      </c>
      <c r="C19" s="52"/>
      <c r="D19" s="52"/>
      <c r="E19" s="58"/>
      <c r="F19" s="55"/>
      <c r="G19" s="59"/>
      <c r="H19" s="49">
        <v>4.2</v>
      </c>
      <c r="I19" s="44">
        <v>188</v>
      </c>
      <c r="J19" s="44">
        <v>58</v>
      </c>
      <c r="K19" s="44">
        <v>1</v>
      </c>
      <c r="L19" s="44"/>
      <c r="M19" s="44">
        <v>215</v>
      </c>
      <c r="N19" s="44">
        <v>215</v>
      </c>
      <c r="O19" s="53"/>
      <c r="P19" s="53"/>
      <c r="Q19" s="53"/>
      <c r="R19" s="50"/>
      <c r="S19" s="44">
        <v>58</v>
      </c>
    </row>
    <row r="20" spans="1:19" ht="26.25">
      <c r="A20" s="50">
        <v>1</v>
      </c>
      <c r="B20" s="53" t="s">
        <v>32</v>
      </c>
      <c r="C20" s="52"/>
      <c r="D20" s="63" t="s">
        <v>66</v>
      </c>
      <c r="E20" s="64" t="s">
        <v>62</v>
      </c>
      <c r="F20" s="65">
        <v>40458</v>
      </c>
      <c r="G20" s="56">
        <v>6</v>
      </c>
      <c r="H20" s="57">
        <v>4.2</v>
      </c>
      <c r="I20" s="53">
        <v>188</v>
      </c>
      <c r="J20" s="53">
        <v>58</v>
      </c>
      <c r="K20" s="53" t="s">
        <v>119</v>
      </c>
      <c r="L20" s="53"/>
      <c r="M20" s="53">
        <v>215</v>
      </c>
      <c r="N20" s="53">
        <v>215</v>
      </c>
      <c r="O20" s="53"/>
      <c r="P20" s="53"/>
      <c r="Q20" s="53"/>
      <c r="R20" s="50"/>
      <c r="S20" s="53">
        <v>58</v>
      </c>
    </row>
    <row r="21" spans="1:19" ht="15">
      <c r="A21" s="46">
        <v>5</v>
      </c>
      <c r="B21" s="48" t="s">
        <v>33</v>
      </c>
      <c r="C21" s="52"/>
      <c r="D21" s="50"/>
      <c r="E21" s="58"/>
      <c r="F21" s="55"/>
      <c r="G21" s="59"/>
      <c r="H21" s="49">
        <v>0.1</v>
      </c>
      <c r="I21" s="44">
        <v>80</v>
      </c>
      <c r="J21" s="44">
        <v>5</v>
      </c>
      <c r="K21" s="44"/>
      <c r="L21" s="44">
        <v>1</v>
      </c>
      <c r="M21" s="44">
        <v>10</v>
      </c>
      <c r="N21" s="44">
        <v>10</v>
      </c>
      <c r="O21" s="53"/>
      <c r="P21" s="53"/>
      <c r="Q21" s="53"/>
      <c r="R21" s="50"/>
      <c r="S21" s="44">
        <v>5</v>
      </c>
    </row>
    <row r="22" spans="1:19" ht="39">
      <c r="A22" s="50">
        <v>1</v>
      </c>
      <c r="B22" s="51" t="s">
        <v>106</v>
      </c>
      <c r="C22" s="51"/>
      <c r="D22" s="53" t="s">
        <v>107</v>
      </c>
      <c r="E22" s="54" t="s">
        <v>20</v>
      </c>
      <c r="F22" s="55">
        <v>40170</v>
      </c>
      <c r="G22" s="56">
        <v>2.5</v>
      </c>
      <c r="H22" s="57">
        <v>0.1</v>
      </c>
      <c r="I22" s="53">
        <v>80</v>
      </c>
      <c r="J22" s="53">
        <v>5</v>
      </c>
      <c r="K22" s="44"/>
      <c r="L22" s="53" t="s">
        <v>119</v>
      </c>
      <c r="M22" s="53">
        <v>10</v>
      </c>
      <c r="N22" s="53">
        <v>10</v>
      </c>
      <c r="O22" s="53"/>
      <c r="P22" s="53"/>
      <c r="Q22" s="53"/>
      <c r="R22" s="50"/>
      <c r="S22" s="53">
        <v>5</v>
      </c>
    </row>
    <row r="23" spans="1:19" ht="15">
      <c r="A23" s="46">
        <v>6</v>
      </c>
      <c r="B23" s="48" t="s">
        <v>34</v>
      </c>
      <c r="C23" s="66"/>
      <c r="D23" s="52"/>
      <c r="E23" s="58"/>
      <c r="F23" s="55"/>
      <c r="G23" s="59"/>
      <c r="H23" s="49">
        <f>SUM(H24:H26)</f>
        <v>81</v>
      </c>
      <c r="I23" s="44">
        <f>SUM(I24:I26)</f>
        <v>1363</v>
      </c>
      <c r="J23" s="44">
        <f>SUM(J24:J26)</f>
        <v>431</v>
      </c>
      <c r="K23" s="44">
        <v>1</v>
      </c>
      <c r="L23" s="44">
        <v>2</v>
      </c>
      <c r="M23" s="44">
        <f aca="true" t="shared" si="3" ref="M23:S23">SUM(M24:M26)</f>
        <v>1124</v>
      </c>
      <c r="N23" s="44">
        <f t="shared" si="3"/>
        <v>1074</v>
      </c>
      <c r="O23" s="44">
        <f t="shared" si="3"/>
        <v>0</v>
      </c>
      <c r="P23" s="44">
        <f t="shared" si="3"/>
        <v>0</v>
      </c>
      <c r="Q23" s="44">
        <f t="shared" si="3"/>
        <v>0</v>
      </c>
      <c r="R23" s="44">
        <f t="shared" si="3"/>
        <v>0</v>
      </c>
      <c r="S23" s="44">
        <f t="shared" si="3"/>
        <v>431</v>
      </c>
    </row>
    <row r="24" spans="1:19" ht="54" customHeight="1">
      <c r="A24" s="50">
        <v>1</v>
      </c>
      <c r="B24" s="51"/>
      <c r="C24" s="53" t="s">
        <v>67</v>
      </c>
      <c r="D24" s="53" t="s">
        <v>37</v>
      </c>
      <c r="E24" s="54" t="s">
        <v>39</v>
      </c>
      <c r="F24" s="61">
        <v>39024</v>
      </c>
      <c r="G24" s="56">
        <v>4.5</v>
      </c>
      <c r="H24" s="57">
        <v>3.3</v>
      </c>
      <c r="I24" s="53">
        <v>450</v>
      </c>
      <c r="J24" s="53">
        <v>66</v>
      </c>
      <c r="K24" s="44"/>
      <c r="L24" s="53" t="s">
        <v>119</v>
      </c>
      <c r="M24" s="53">
        <v>264</v>
      </c>
      <c r="N24" s="53">
        <v>264</v>
      </c>
      <c r="O24" s="53"/>
      <c r="P24" s="53"/>
      <c r="Q24" s="53"/>
      <c r="R24" s="50"/>
      <c r="S24" s="53">
        <v>66</v>
      </c>
    </row>
    <row r="25" spans="1:19" ht="26.25">
      <c r="A25" s="50">
        <v>2</v>
      </c>
      <c r="B25" s="51"/>
      <c r="C25" s="53" t="s">
        <v>35</v>
      </c>
      <c r="D25" s="53" t="s">
        <v>37</v>
      </c>
      <c r="E25" s="54" t="s">
        <v>68</v>
      </c>
      <c r="F25" s="61">
        <v>39024</v>
      </c>
      <c r="G25" s="56">
        <v>5</v>
      </c>
      <c r="H25" s="57">
        <v>2.1</v>
      </c>
      <c r="I25" s="53">
        <v>300</v>
      </c>
      <c r="J25" s="53">
        <v>15</v>
      </c>
      <c r="K25" s="44"/>
      <c r="L25" s="53" t="s">
        <v>119</v>
      </c>
      <c r="M25" s="53">
        <v>110</v>
      </c>
      <c r="N25" s="53">
        <v>110</v>
      </c>
      <c r="O25" s="53"/>
      <c r="P25" s="53"/>
      <c r="Q25" s="53"/>
      <c r="R25" s="50"/>
      <c r="S25" s="53">
        <v>15</v>
      </c>
    </row>
    <row r="26" spans="1:19" ht="26.25">
      <c r="A26" s="50">
        <v>3</v>
      </c>
      <c r="B26" s="53" t="s">
        <v>36</v>
      </c>
      <c r="C26" s="51"/>
      <c r="D26" s="53" t="s">
        <v>38</v>
      </c>
      <c r="E26" s="54" t="s">
        <v>62</v>
      </c>
      <c r="F26" s="61">
        <v>39024</v>
      </c>
      <c r="G26" s="56">
        <v>7</v>
      </c>
      <c r="H26" s="57">
        <v>75.6</v>
      </c>
      <c r="I26" s="53">
        <v>613</v>
      </c>
      <c r="J26" s="53">
        <v>350</v>
      </c>
      <c r="K26" s="53" t="s">
        <v>119</v>
      </c>
      <c r="L26" s="53"/>
      <c r="M26" s="53">
        <v>750</v>
      </c>
      <c r="N26" s="53">
        <v>700</v>
      </c>
      <c r="O26" s="53"/>
      <c r="P26" s="53"/>
      <c r="Q26" s="53"/>
      <c r="R26" s="50"/>
      <c r="S26" s="53">
        <v>350</v>
      </c>
    </row>
    <row r="27" spans="1:19" ht="15">
      <c r="A27" s="46">
        <v>7</v>
      </c>
      <c r="B27" s="47" t="s">
        <v>41</v>
      </c>
      <c r="C27" s="52"/>
      <c r="D27" s="52"/>
      <c r="E27" s="58"/>
      <c r="F27" s="55"/>
      <c r="G27" s="59"/>
      <c r="H27" s="49">
        <f>SUM(H28:H29)</f>
        <v>4.4</v>
      </c>
      <c r="I27" s="44">
        <f>SUM(I28:I29)</f>
        <v>2035</v>
      </c>
      <c r="J27" s="44">
        <f>SUM(J28:J29)</f>
        <v>169</v>
      </c>
      <c r="K27" s="44"/>
      <c r="L27" s="44">
        <v>2</v>
      </c>
      <c r="M27" s="44">
        <f aca="true" t="shared" si="4" ref="M27:S27">SUM(M28:M29)</f>
        <v>181</v>
      </c>
      <c r="N27" s="44">
        <f t="shared" si="4"/>
        <v>88</v>
      </c>
      <c r="O27" s="44">
        <f t="shared" si="4"/>
        <v>2</v>
      </c>
      <c r="P27" s="44">
        <f t="shared" si="4"/>
        <v>0</v>
      </c>
      <c r="Q27" s="44">
        <f t="shared" si="4"/>
        <v>2</v>
      </c>
      <c r="R27" s="44">
        <f t="shared" si="4"/>
        <v>0</v>
      </c>
      <c r="S27" s="44">
        <f t="shared" si="4"/>
        <v>169</v>
      </c>
    </row>
    <row r="28" spans="1:19" ht="72" customHeight="1">
      <c r="A28" s="50">
        <v>1</v>
      </c>
      <c r="B28" s="52"/>
      <c r="C28" s="53" t="s">
        <v>69</v>
      </c>
      <c r="D28" s="53" t="s">
        <v>42</v>
      </c>
      <c r="E28" s="54" t="s">
        <v>25</v>
      </c>
      <c r="F28" s="61">
        <v>39090</v>
      </c>
      <c r="G28" s="56">
        <v>3.5</v>
      </c>
      <c r="H28" s="57">
        <v>2</v>
      </c>
      <c r="I28" s="53">
        <v>651</v>
      </c>
      <c r="J28" s="53">
        <v>51</v>
      </c>
      <c r="K28" s="44"/>
      <c r="L28" s="53" t="s">
        <v>119</v>
      </c>
      <c r="M28" s="53">
        <v>63</v>
      </c>
      <c r="N28" s="53">
        <v>63</v>
      </c>
      <c r="O28" s="53">
        <v>2</v>
      </c>
      <c r="P28" s="53"/>
      <c r="Q28" s="53">
        <v>1</v>
      </c>
      <c r="R28" s="50"/>
      <c r="S28" s="53">
        <v>51</v>
      </c>
    </row>
    <row r="29" spans="1:19" ht="39">
      <c r="A29" s="50">
        <v>2</v>
      </c>
      <c r="B29" s="52"/>
      <c r="C29" s="53" t="s">
        <v>70</v>
      </c>
      <c r="D29" s="53" t="s">
        <v>43</v>
      </c>
      <c r="E29" s="54" t="s">
        <v>40</v>
      </c>
      <c r="F29" s="61">
        <v>40681</v>
      </c>
      <c r="G29" s="56">
        <v>5.1</v>
      </c>
      <c r="H29" s="57">
        <v>2.4</v>
      </c>
      <c r="I29" s="53">
        <v>1384</v>
      </c>
      <c r="J29" s="53">
        <v>118</v>
      </c>
      <c r="K29" s="44"/>
      <c r="L29" s="53" t="s">
        <v>119</v>
      </c>
      <c r="M29" s="53">
        <v>118</v>
      </c>
      <c r="N29" s="53">
        <v>25</v>
      </c>
      <c r="O29" s="53"/>
      <c r="P29" s="53"/>
      <c r="Q29" s="53">
        <v>1</v>
      </c>
      <c r="R29" s="50"/>
      <c r="S29" s="53">
        <v>118</v>
      </c>
    </row>
    <row r="30" spans="1:19" ht="15">
      <c r="A30" s="46">
        <v>8</v>
      </c>
      <c r="B30" s="66" t="s">
        <v>44</v>
      </c>
      <c r="C30" s="44"/>
      <c r="D30" s="50"/>
      <c r="E30" s="58"/>
      <c r="F30" s="55"/>
      <c r="G30" s="59"/>
      <c r="H30" s="49">
        <v>0.4</v>
      </c>
      <c r="I30" s="44">
        <v>3544</v>
      </c>
      <c r="J30" s="44">
        <v>63</v>
      </c>
      <c r="K30" s="44"/>
      <c r="L30" s="44">
        <v>1</v>
      </c>
      <c r="M30" s="44">
        <v>120</v>
      </c>
      <c r="N30" s="44">
        <v>120</v>
      </c>
      <c r="O30" s="53"/>
      <c r="P30" s="53"/>
      <c r="Q30" s="53"/>
      <c r="R30" s="50"/>
      <c r="S30" s="44">
        <v>63</v>
      </c>
    </row>
    <row r="31" spans="1:19" ht="52.5">
      <c r="A31" s="52">
        <v>1</v>
      </c>
      <c r="B31" s="51"/>
      <c r="C31" s="51" t="s">
        <v>111</v>
      </c>
      <c r="D31" s="53" t="s">
        <v>71</v>
      </c>
      <c r="E31" s="51" t="s">
        <v>63</v>
      </c>
      <c r="F31" s="55">
        <v>41858</v>
      </c>
      <c r="G31" s="56">
        <v>2.5</v>
      </c>
      <c r="H31" s="57">
        <v>0.4</v>
      </c>
      <c r="I31" s="53">
        <v>3544</v>
      </c>
      <c r="J31" s="53">
        <v>63</v>
      </c>
      <c r="K31" s="44"/>
      <c r="L31" s="53" t="s">
        <v>119</v>
      </c>
      <c r="M31" s="53">
        <v>120</v>
      </c>
      <c r="N31" s="53">
        <v>120</v>
      </c>
      <c r="O31" s="53"/>
      <c r="P31" s="53"/>
      <c r="Q31" s="53"/>
      <c r="R31" s="50"/>
      <c r="S31" s="53">
        <v>63</v>
      </c>
    </row>
    <row r="32" spans="1:19" ht="15">
      <c r="A32" s="46">
        <v>9</v>
      </c>
      <c r="B32" s="67" t="s">
        <v>45</v>
      </c>
      <c r="C32" s="52"/>
      <c r="D32" s="52"/>
      <c r="E32" s="68"/>
      <c r="F32" s="55"/>
      <c r="G32" s="59"/>
      <c r="H32" s="49">
        <f>SUM(H33:H45)</f>
        <v>4.300000000000001</v>
      </c>
      <c r="I32" s="44">
        <f>SUM(I33:I45)</f>
        <v>18997</v>
      </c>
      <c r="J32" s="44">
        <f>SUM(J33:J45)</f>
        <v>2863</v>
      </c>
      <c r="K32" s="44">
        <v>6</v>
      </c>
      <c r="L32" s="44">
        <v>7</v>
      </c>
      <c r="M32" s="44">
        <f aca="true" t="shared" si="5" ref="M32:S32">SUM(M33:M45)</f>
        <v>7847</v>
      </c>
      <c r="N32" s="44">
        <f t="shared" si="5"/>
        <v>7027</v>
      </c>
      <c r="O32" s="44">
        <f t="shared" si="5"/>
        <v>0</v>
      </c>
      <c r="P32" s="44">
        <f t="shared" si="5"/>
        <v>0</v>
      </c>
      <c r="Q32" s="44">
        <f t="shared" si="5"/>
        <v>0</v>
      </c>
      <c r="R32" s="44">
        <f t="shared" si="5"/>
        <v>0</v>
      </c>
      <c r="S32" s="44">
        <f t="shared" si="5"/>
        <v>2589</v>
      </c>
    </row>
    <row r="33" spans="1:19" ht="39">
      <c r="A33" s="50">
        <v>1</v>
      </c>
      <c r="B33" s="51" t="s">
        <v>72</v>
      </c>
      <c r="C33" s="52"/>
      <c r="D33" s="53" t="s">
        <v>76</v>
      </c>
      <c r="E33" s="54" t="s">
        <v>47</v>
      </c>
      <c r="F33" s="55">
        <v>41858</v>
      </c>
      <c r="G33" s="69">
        <v>3.6</v>
      </c>
      <c r="H33" s="70">
        <v>0.1</v>
      </c>
      <c r="I33" s="53">
        <v>640</v>
      </c>
      <c r="J33" s="53">
        <v>230</v>
      </c>
      <c r="K33" s="44"/>
      <c r="L33" s="53" t="s">
        <v>119</v>
      </c>
      <c r="M33" s="53">
        <v>690</v>
      </c>
      <c r="N33" s="53">
        <v>300</v>
      </c>
      <c r="O33" s="53"/>
      <c r="P33" s="53"/>
      <c r="Q33" s="53"/>
      <c r="R33" s="50"/>
      <c r="S33" s="53">
        <v>120</v>
      </c>
    </row>
    <row r="34" spans="1:19" ht="39">
      <c r="A34" s="50">
        <v>2</v>
      </c>
      <c r="B34" s="51" t="s">
        <v>73</v>
      </c>
      <c r="C34" s="52"/>
      <c r="D34" s="53" t="s">
        <v>77</v>
      </c>
      <c r="E34" s="54" t="s">
        <v>47</v>
      </c>
      <c r="F34" s="55">
        <v>39426</v>
      </c>
      <c r="G34" s="69">
        <v>5.5</v>
      </c>
      <c r="H34" s="57">
        <v>0.3</v>
      </c>
      <c r="I34" s="53">
        <v>1070</v>
      </c>
      <c r="J34" s="53">
        <v>84</v>
      </c>
      <c r="K34" s="44"/>
      <c r="L34" s="53" t="s">
        <v>119</v>
      </c>
      <c r="M34" s="53">
        <v>175</v>
      </c>
      <c r="N34" s="53">
        <v>115</v>
      </c>
      <c r="O34" s="44"/>
      <c r="P34" s="53"/>
      <c r="Q34" s="53"/>
      <c r="R34" s="50"/>
      <c r="S34" s="53">
        <v>84</v>
      </c>
    </row>
    <row r="35" spans="1:19" ht="39">
      <c r="A35" s="50">
        <v>3</v>
      </c>
      <c r="B35" s="51" t="s">
        <v>74</v>
      </c>
      <c r="C35" s="52"/>
      <c r="D35" s="53" t="s">
        <v>81</v>
      </c>
      <c r="E35" s="54" t="s">
        <v>47</v>
      </c>
      <c r="F35" s="55">
        <v>39071</v>
      </c>
      <c r="G35" s="69">
        <v>6</v>
      </c>
      <c r="H35" s="57">
        <v>0.7</v>
      </c>
      <c r="I35" s="53">
        <v>1029</v>
      </c>
      <c r="J35" s="53">
        <v>384</v>
      </c>
      <c r="K35" s="53" t="s">
        <v>119</v>
      </c>
      <c r="L35" s="53"/>
      <c r="M35" s="53">
        <v>848</v>
      </c>
      <c r="N35" s="53">
        <v>490</v>
      </c>
      <c r="O35" s="53"/>
      <c r="P35" s="53"/>
      <c r="Q35" s="53"/>
      <c r="R35" s="50"/>
      <c r="S35" s="53">
        <v>217</v>
      </c>
    </row>
    <row r="36" spans="1:19" ht="26.25">
      <c r="A36" s="50">
        <v>4</v>
      </c>
      <c r="B36" s="51" t="s">
        <v>75</v>
      </c>
      <c r="C36" s="52"/>
      <c r="D36" s="53" t="s">
        <v>77</v>
      </c>
      <c r="E36" s="54" t="s">
        <v>48</v>
      </c>
      <c r="F36" s="55">
        <v>41045</v>
      </c>
      <c r="G36" s="69">
        <v>6.5</v>
      </c>
      <c r="H36" s="57">
        <v>0.6</v>
      </c>
      <c r="I36" s="53">
        <v>587</v>
      </c>
      <c r="J36" s="53">
        <v>168</v>
      </c>
      <c r="K36" s="53" t="s">
        <v>119</v>
      </c>
      <c r="L36" s="53"/>
      <c r="M36" s="53">
        <v>438</v>
      </c>
      <c r="N36" s="53">
        <v>438</v>
      </c>
      <c r="O36" s="53"/>
      <c r="P36" s="53"/>
      <c r="Q36" s="53"/>
      <c r="R36" s="50"/>
      <c r="S36" s="53">
        <v>168</v>
      </c>
    </row>
    <row r="37" spans="1:19" ht="26.25">
      <c r="A37" s="50">
        <v>5</v>
      </c>
      <c r="B37" s="51" t="s">
        <v>49</v>
      </c>
      <c r="C37" s="52"/>
      <c r="D37" s="53" t="s">
        <v>82</v>
      </c>
      <c r="E37" s="54" t="s">
        <v>48</v>
      </c>
      <c r="F37" s="55">
        <v>39380</v>
      </c>
      <c r="G37" s="69">
        <v>5.8</v>
      </c>
      <c r="H37" s="57">
        <v>0.3</v>
      </c>
      <c r="I37" s="53">
        <v>531</v>
      </c>
      <c r="J37" s="53">
        <v>104</v>
      </c>
      <c r="K37" s="44"/>
      <c r="L37" s="53" t="s">
        <v>119</v>
      </c>
      <c r="M37" s="53">
        <v>215</v>
      </c>
      <c r="N37" s="53">
        <v>205</v>
      </c>
      <c r="O37" s="53"/>
      <c r="P37" s="53"/>
      <c r="Q37" s="53"/>
      <c r="R37" s="50"/>
      <c r="S37" s="53">
        <v>104</v>
      </c>
    </row>
    <row r="38" spans="1:19" ht="69.75" customHeight="1">
      <c r="A38" s="50">
        <v>6</v>
      </c>
      <c r="B38" s="52"/>
      <c r="C38" s="53" t="s">
        <v>78</v>
      </c>
      <c r="D38" s="53" t="s">
        <v>83</v>
      </c>
      <c r="E38" s="54" t="s">
        <v>20</v>
      </c>
      <c r="F38" s="55">
        <v>39071</v>
      </c>
      <c r="G38" s="69">
        <v>4.3</v>
      </c>
      <c r="H38" s="57">
        <v>0.2</v>
      </c>
      <c r="I38" s="53">
        <v>333</v>
      </c>
      <c r="J38" s="53">
        <v>133</v>
      </c>
      <c r="K38" s="53" t="s">
        <v>119</v>
      </c>
      <c r="L38" s="53"/>
      <c r="M38" s="53">
        <v>450</v>
      </c>
      <c r="N38" s="53">
        <v>450</v>
      </c>
      <c r="O38" s="53"/>
      <c r="P38" s="53"/>
      <c r="Q38" s="53"/>
      <c r="R38" s="50"/>
      <c r="S38" s="53">
        <v>133</v>
      </c>
    </row>
    <row r="39" spans="1:19" ht="80.25" customHeight="1">
      <c r="A39" s="50">
        <v>7</v>
      </c>
      <c r="B39" s="52"/>
      <c r="C39" s="52" t="s">
        <v>50</v>
      </c>
      <c r="D39" s="53" t="s">
        <v>84</v>
      </c>
      <c r="E39" s="54" t="s">
        <v>20</v>
      </c>
      <c r="F39" s="55">
        <v>40169</v>
      </c>
      <c r="G39" s="56">
        <v>3.9</v>
      </c>
      <c r="H39" s="57">
        <v>0.2</v>
      </c>
      <c r="I39" s="53">
        <v>690</v>
      </c>
      <c r="J39" s="53">
        <v>70</v>
      </c>
      <c r="K39" s="44"/>
      <c r="L39" s="53" t="s">
        <v>119</v>
      </c>
      <c r="M39" s="53">
        <v>280</v>
      </c>
      <c r="N39" s="53">
        <v>280</v>
      </c>
      <c r="O39" s="53"/>
      <c r="P39" s="53"/>
      <c r="Q39" s="53"/>
      <c r="R39" s="50"/>
      <c r="S39" s="53">
        <v>70</v>
      </c>
    </row>
    <row r="40" spans="1:19" ht="80.25" customHeight="1">
      <c r="A40" s="50">
        <v>8</v>
      </c>
      <c r="B40" s="52"/>
      <c r="C40" s="51" t="s">
        <v>108</v>
      </c>
      <c r="D40" s="53" t="s">
        <v>85</v>
      </c>
      <c r="E40" s="54" t="s">
        <v>20</v>
      </c>
      <c r="F40" s="55">
        <v>39071</v>
      </c>
      <c r="G40" s="56">
        <v>5.3</v>
      </c>
      <c r="H40" s="57">
        <v>0.2</v>
      </c>
      <c r="I40" s="53">
        <v>4877</v>
      </c>
      <c r="J40" s="53">
        <v>15</v>
      </c>
      <c r="K40" s="44"/>
      <c r="L40" s="53" t="s">
        <v>119</v>
      </c>
      <c r="M40" s="53">
        <v>84</v>
      </c>
      <c r="N40" s="53">
        <v>84</v>
      </c>
      <c r="O40" s="53"/>
      <c r="P40" s="53"/>
      <c r="Q40" s="53"/>
      <c r="R40" s="50"/>
      <c r="S40" s="53">
        <v>18</v>
      </c>
    </row>
    <row r="41" spans="1:19" ht="80.25" customHeight="1">
      <c r="A41" s="50">
        <v>9</v>
      </c>
      <c r="B41" s="52"/>
      <c r="C41" s="51" t="s">
        <v>79</v>
      </c>
      <c r="D41" s="53" t="s">
        <v>86</v>
      </c>
      <c r="E41" s="54" t="s">
        <v>20</v>
      </c>
      <c r="F41" s="55">
        <v>39071</v>
      </c>
      <c r="G41" s="56">
        <v>3.1</v>
      </c>
      <c r="H41" s="57">
        <v>0.1</v>
      </c>
      <c r="I41" s="53">
        <v>733</v>
      </c>
      <c r="J41" s="53">
        <v>362</v>
      </c>
      <c r="K41" s="53" t="s">
        <v>119</v>
      </c>
      <c r="L41" s="53"/>
      <c r="M41" s="53">
        <v>582</v>
      </c>
      <c r="N41" s="53">
        <v>580</v>
      </c>
      <c r="O41" s="53"/>
      <c r="P41" s="53"/>
      <c r="Q41" s="53"/>
      <c r="R41" s="50"/>
      <c r="S41" s="53">
        <v>362</v>
      </c>
    </row>
    <row r="42" spans="1:19" ht="80.25" customHeight="1">
      <c r="A42" s="50">
        <v>10</v>
      </c>
      <c r="B42" s="52"/>
      <c r="C42" s="51" t="s">
        <v>80</v>
      </c>
      <c r="D42" s="53" t="s">
        <v>87</v>
      </c>
      <c r="E42" s="54" t="s">
        <v>20</v>
      </c>
      <c r="F42" s="55">
        <v>39071</v>
      </c>
      <c r="G42" s="56">
        <v>3.75</v>
      </c>
      <c r="H42" s="57">
        <v>0.1</v>
      </c>
      <c r="I42" s="53">
        <v>1050</v>
      </c>
      <c r="J42" s="53">
        <v>308</v>
      </c>
      <c r="K42" s="53" t="s">
        <v>119</v>
      </c>
      <c r="L42" s="53"/>
      <c r="M42" s="53">
        <v>815</v>
      </c>
      <c r="N42" s="53">
        <v>815</v>
      </c>
      <c r="O42" s="53"/>
      <c r="P42" s="53"/>
      <c r="Q42" s="53"/>
      <c r="R42" s="50"/>
      <c r="S42" s="53">
        <v>308</v>
      </c>
    </row>
    <row r="43" spans="1:19" ht="26.25">
      <c r="A43" s="50">
        <v>11</v>
      </c>
      <c r="B43" s="52"/>
      <c r="C43" s="51" t="s">
        <v>51</v>
      </c>
      <c r="D43" s="53" t="s">
        <v>88</v>
      </c>
      <c r="E43" s="54" t="s">
        <v>48</v>
      </c>
      <c r="F43" s="55">
        <v>39071</v>
      </c>
      <c r="G43" s="69">
        <v>6.8</v>
      </c>
      <c r="H43" s="57">
        <v>0.2</v>
      </c>
      <c r="I43" s="53">
        <v>3797</v>
      </c>
      <c r="J43" s="53">
        <v>815</v>
      </c>
      <c r="K43" s="53" t="s">
        <v>119</v>
      </c>
      <c r="L43" s="53"/>
      <c r="M43" s="53">
        <v>2500</v>
      </c>
      <c r="N43" s="53">
        <v>2500</v>
      </c>
      <c r="O43" s="53"/>
      <c r="P43" s="53"/>
      <c r="Q43" s="53"/>
      <c r="R43" s="50"/>
      <c r="S43" s="53">
        <v>815</v>
      </c>
    </row>
    <row r="44" spans="1:19" ht="26.25">
      <c r="A44" s="50">
        <v>12</v>
      </c>
      <c r="B44" s="52"/>
      <c r="C44" s="51" t="s">
        <v>46</v>
      </c>
      <c r="D44" s="53" t="s">
        <v>89</v>
      </c>
      <c r="E44" s="54" t="s">
        <v>48</v>
      </c>
      <c r="F44" s="55">
        <v>39071</v>
      </c>
      <c r="G44" s="69">
        <v>8</v>
      </c>
      <c r="H44" s="57">
        <v>1</v>
      </c>
      <c r="I44" s="53">
        <v>2868</v>
      </c>
      <c r="J44" s="53">
        <v>131</v>
      </c>
      <c r="K44" s="44"/>
      <c r="L44" s="53" t="s">
        <v>119</v>
      </c>
      <c r="M44" s="53">
        <v>520</v>
      </c>
      <c r="N44" s="53">
        <v>520</v>
      </c>
      <c r="O44" s="53"/>
      <c r="P44" s="53"/>
      <c r="Q44" s="53"/>
      <c r="R44" s="50"/>
      <c r="S44" s="53">
        <v>131</v>
      </c>
    </row>
    <row r="45" spans="1:19" ht="26.25">
      <c r="A45" s="50">
        <v>13</v>
      </c>
      <c r="B45" s="52"/>
      <c r="C45" s="51" t="s">
        <v>109</v>
      </c>
      <c r="D45" s="53" t="s">
        <v>76</v>
      </c>
      <c r="E45" s="54" t="s">
        <v>48</v>
      </c>
      <c r="F45" s="55">
        <v>39071</v>
      </c>
      <c r="G45" s="69">
        <v>5</v>
      </c>
      <c r="H45" s="57">
        <v>0.3</v>
      </c>
      <c r="I45" s="53">
        <v>792</v>
      </c>
      <c r="J45" s="53">
        <v>59</v>
      </c>
      <c r="K45" s="44"/>
      <c r="L45" s="53" t="s">
        <v>119</v>
      </c>
      <c r="M45" s="53">
        <v>250</v>
      </c>
      <c r="N45" s="53">
        <v>250</v>
      </c>
      <c r="O45" s="53"/>
      <c r="P45" s="53"/>
      <c r="Q45" s="53"/>
      <c r="R45" s="50"/>
      <c r="S45" s="53">
        <v>59</v>
      </c>
    </row>
    <row r="46" spans="1:19" ht="15">
      <c r="A46" s="77" t="s">
        <v>115</v>
      </c>
      <c r="B46" s="77"/>
      <c r="C46" s="77"/>
      <c r="D46" s="77"/>
      <c r="E46" s="77"/>
      <c r="F46" s="77"/>
      <c r="G46" s="77"/>
      <c r="H46" s="77"/>
      <c r="I46" s="77"/>
      <c r="J46" s="77"/>
      <c r="K46" s="77"/>
      <c r="L46" s="77"/>
      <c r="M46" s="77"/>
      <c r="N46" s="77"/>
      <c r="O46" s="77"/>
      <c r="P46" s="77"/>
      <c r="Q46" s="77"/>
      <c r="R46" s="77"/>
      <c r="S46" s="77"/>
    </row>
    <row r="47" spans="1:19" s="5" customFormat="1" ht="15">
      <c r="A47" s="78" t="s">
        <v>19</v>
      </c>
      <c r="B47" s="78"/>
      <c r="C47" s="78"/>
      <c r="D47" s="78"/>
      <c r="E47" s="78"/>
      <c r="F47" s="78"/>
      <c r="G47" s="78"/>
      <c r="H47" s="78"/>
      <c r="I47" s="78"/>
      <c r="J47" s="78"/>
      <c r="K47" s="78"/>
      <c r="L47" s="78"/>
      <c r="M47" s="78"/>
      <c r="N47" s="78"/>
      <c r="O47" s="78"/>
      <c r="P47" s="78"/>
      <c r="Q47" s="4"/>
      <c r="R47" s="4"/>
      <c r="S47" s="4"/>
    </row>
  </sheetData>
  <sheetProtection/>
  <mergeCells count="28">
    <mergeCell ref="A2:S2"/>
    <mergeCell ref="S4:S6"/>
    <mergeCell ref="A7:F7"/>
    <mergeCell ref="B3:C3"/>
    <mergeCell ref="B4:B6"/>
    <mergeCell ref="C4:C6"/>
    <mergeCell ref="G3:G6"/>
    <mergeCell ref="K4:L4"/>
    <mergeCell ref="A3:A6"/>
    <mergeCell ref="R4:R6"/>
    <mergeCell ref="F3:F6"/>
    <mergeCell ref="D3:D6"/>
    <mergeCell ref="E3:E6"/>
    <mergeCell ref="O5:O6"/>
    <mergeCell ref="I3:I6"/>
    <mergeCell ref="J3:J6"/>
    <mergeCell ref="K3:L3"/>
    <mergeCell ref="N4:O4"/>
    <mergeCell ref="A1:S1"/>
    <mergeCell ref="A46:S46"/>
    <mergeCell ref="A47:P47"/>
    <mergeCell ref="H3:H6"/>
    <mergeCell ref="M3:O3"/>
    <mergeCell ref="P3:S3"/>
    <mergeCell ref="M4:M6"/>
    <mergeCell ref="P4:P6"/>
    <mergeCell ref="N5:N6"/>
    <mergeCell ref="Q4:Q6"/>
  </mergeCells>
  <printOptions/>
  <pageMargins left="0.1" right="0.1" top="0.498031496" bottom="0.748031496062992" header="0.31496062992126" footer="0.31496062992126"/>
  <pageSetup horizontalDpi="600" verticalDpi="600" orientation="landscape" paperSize="9" scale="70" r:id="rId1"/>
  <ignoredErrors>
    <ignoredError sqref="H27:J27" formulaRange="1"/>
  </ignoredErrors>
</worksheet>
</file>

<file path=xl/worksheets/sheet3.xml><?xml version="1.0" encoding="utf-8"?>
<worksheet xmlns="http://schemas.openxmlformats.org/spreadsheetml/2006/main" xmlns:r="http://schemas.openxmlformats.org/officeDocument/2006/relationships">
  <dimension ref="B1:L61"/>
  <sheetViews>
    <sheetView tabSelected="1" zoomScalePageLayoutView="0" workbookViewId="0" topLeftCell="A1">
      <selection activeCell="K53" sqref="K53"/>
    </sheetView>
  </sheetViews>
  <sheetFormatPr defaultColWidth="9.00390625" defaultRowHeight="15"/>
  <cols>
    <col min="1" max="1" width="6.28125" style="27" customWidth="1"/>
    <col min="2" max="2" width="3.421875" style="27" bestFit="1" customWidth="1"/>
    <col min="3" max="3" width="65.140625" style="27" bestFit="1" customWidth="1"/>
    <col min="4" max="4" width="17.140625" style="27" bestFit="1" customWidth="1"/>
    <col min="5" max="5" width="5.00390625" style="27" bestFit="1" customWidth="1"/>
    <col min="6" max="6" width="15.57421875" style="27" customWidth="1"/>
    <col min="7" max="7" width="20.7109375" style="27" customWidth="1"/>
    <col min="8" max="8" width="11.28125" style="27" bestFit="1" customWidth="1"/>
    <col min="9" max="9" width="18.57421875" style="27" customWidth="1"/>
    <col min="10" max="16384" width="9.00390625" style="27" customWidth="1"/>
  </cols>
  <sheetData>
    <row r="1" spans="2:7" s="33" customFormat="1" ht="32.25" customHeight="1">
      <c r="B1" s="93" t="s">
        <v>192</v>
      </c>
      <c r="C1" s="94"/>
      <c r="D1" s="94"/>
      <c r="E1" s="94"/>
      <c r="F1" s="94"/>
      <c r="G1" s="94"/>
    </row>
    <row r="2" spans="2:7" ht="15">
      <c r="B2" s="96" t="s">
        <v>194</v>
      </c>
      <c r="C2" s="97"/>
      <c r="D2" s="97"/>
      <c r="E2" s="97"/>
      <c r="F2" s="97"/>
      <c r="G2" s="97"/>
    </row>
    <row r="3" spans="2:7" ht="15">
      <c r="B3" s="95" t="s">
        <v>0</v>
      </c>
      <c r="C3" s="95" t="s">
        <v>126</v>
      </c>
      <c r="D3" s="95" t="s">
        <v>120</v>
      </c>
      <c r="E3" s="95" t="s">
        <v>121</v>
      </c>
      <c r="F3" s="98" t="s">
        <v>193</v>
      </c>
      <c r="G3" s="95" t="s">
        <v>112</v>
      </c>
    </row>
    <row r="4" spans="2:7" ht="15">
      <c r="B4" s="95"/>
      <c r="C4" s="95"/>
      <c r="D4" s="95"/>
      <c r="E4" s="95"/>
      <c r="F4" s="95"/>
      <c r="G4" s="95"/>
    </row>
    <row r="5" spans="2:7" ht="15">
      <c r="B5" s="91" t="s">
        <v>190</v>
      </c>
      <c r="C5" s="92"/>
      <c r="D5" s="18"/>
      <c r="E5" s="18"/>
      <c r="F5" s="18">
        <f>+F7+F19+F44</f>
        <v>26</v>
      </c>
      <c r="G5" s="18"/>
    </row>
    <row r="6" spans="2:7" ht="15">
      <c r="B6" s="84" t="s">
        <v>185</v>
      </c>
      <c r="C6" s="85"/>
      <c r="D6" s="85"/>
      <c r="E6" s="85"/>
      <c r="F6" s="85"/>
      <c r="G6" s="85"/>
    </row>
    <row r="7" spans="2:7" ht="15">
      <c r="B7" s="18"/>
      <c r="C7" s="18" t="s">
        <v>189</v>
      </c>
      <c r="D7" s="18"/>
      <c r="E7" s="18"/>
      <c r="F7" s="18">
        <f>+F8</f>
        <v>4</v>
      </c>
      <c r="G7" s="18"/>
    </row>
    <row r="8" spans="2:11" ht="15">
      <c r="B8" s="89" t="s">
        <v>188</v>
      </c>
      <c r="C8" s="90"/>
      <c r="D8" s="24"/>
      <c r="E8" s="24"/>
      <c r="F8" s="18">
        <f>+F9+F11</f>
        <v>4</v>
      </c>
      <c r="G8" s="18"/>
      <c r="K8" s="71"/>
    </row>
    <row r="9" spans="2:7" ht="15">
      <c r="B9" s="32">
        <v>1</v>
      </c>
      <c r="C9" s="34" t="s">
        <v>179</v>
      </c>
      <c r="D9" s="35"/>
      <c r="E9" s="35"/>
      <c r="F9" s="2">
        <f>+F10</f>
        <v>1</v>
      </c>
      <c r="G9" s="2"/>
    </row>
    <row r="10" spans="2:7" ht="30.75">
      <c r="B10" s="15" t="s">
        <v>124</v>
      </c>
      <c r="C10" s="16" t="s">
        <v>158</v>
      </c>
      <c r="D10" s="17" t="s">
        <v>159</v>
      </c>
      <c r="E10" s="15" t="s">
        <v>162</v>
      </c>
      <c r="F10" s="15">
        <v>1</v>
      </c>
      <c r="G10" s="2" t="s">
        <v>191</v>
      </c>
    </row>
    <row r="11" spans="2:7" ht="15">
      <c r="B11" s="18" t="s">
        <v>114</v>
      </c>
      <c r="C11" s="25" t="s">
        <v>123</v>
      </c>
      <c r="D11" s="17"/>
      <c r="E11" s="15"/>
      <c r="F11" s="18">
        <f>+F12+F14+F16</f>
        <v>3</v>
      </c>
      <c r="G11" s="2"/>
    </row>
    <row r="12" spans="2:7" ht="15">
      <c r="B12" s="2">
        <v>1</v>
      </c>
      <c r="C12" s="28" t="s">
        <v>130</v>
      </c>
      <c r="D12" s="1"/>
      <c r="E12" s="2"/>
      <c r="F12" s="2">
        <f>SUM(F13:F13)</f>
        <v>1</v>
      </c>
      <c r="G12" s="36"/>
    </row>
    <row r="13" spans="2:7" ht="15">
      <c r="B13" s="2" t="s">
        <v>124</v>
      </c>
      <c r="C13" s="28" t="s">
        <v>161</v>
      </c>
      <c r="D13" s="1" t="s">
        <v>26</v>
      </c>
      <c r="E13" s="2" t="s">
        <v>162</v>
      </c>
      <c r="F13" s="2">
        <v>1</v>
      </c>
      <c r="G13" s="2" t="s">
        <v>149</v>
      </c>
    </row>
    <row r="14" spans="2:7" ht="15">
      <c r="B14" s="2">
        <v>2</v>
      </c>
      <c r="C14" s="28" t="s">
        <v>134</v>
      </c>
      <c r="D14" s="1"/>
      <c r="E14" s="2"/>
      <c r="F14" s="2">
        <f>SUM(F15:F15)</f>
        <v>1</v>
      </c>
      <c r="G14" s="2"/>
    </row>
    <row r="15" spans="2:7" ht="15">
      <c r="B15" s="2" t="s">
        <v>140</v>
      </c>
      <c r="C15" s="28" t="s">
        <v>161</v>
      </c>
      <c r="D15" s="1" t="s">
        <v>34</v>
      </c>
      <c r="E15" s="2" t="s">
        <v>162</v>
      </c>
      <c r="F15" s="2">
        <v>1</v>
      </c>
      <c r="G15" s="2" t="s">
        <v>149</v>
      </c>
    </row>
    <row r="16" spans="2:7" ht="15">
      <c r="B16" s="2">
        <v>3</v>
      </c>
      <c r="C16" s="28" t="s">
        <v>138</v>
      </c>
      <c r="D16" s="1"/>
      <c r="E16" s="2"/>
      <c r="F16" s="1">
        <f>SUM(F17)</f>
        <v>1</v>
      </c>
      <c r="G16" s="2"/>
    </row>
    <row r="17" spans="2:7" ht="15">
      <c r="B17" s="2" t="s">
        <v>143</v>
      </c>
      <c r="C17" s="28" t="s">
        <v>161</v>
      </c>
      <c r="D17" s="1" t="s">
        <v>139</v>
      </c>
      <c r="E17" s="2" t="s">
        <v>162</v>
      </c>
      <c r="F17" s="2">
        <v>1</v>
      </c>
      <c r="G17" s="2" t="s">
        <v>149</v>
      </c>
    </row>
    <row r="18" spans="2:7" ht="15">
      <c r="B18" s="86" t="s">
        <v>186</v>
      </c>
      <c r="C18" s="87"/>
      <c r="D18" s="87"/>
      <c r="E18" s="87"/>
      <c r="F18" s="87"/>
      <c r="G18" s="87"/>
    </row>
    <row r="19" spans="2:7" ht="15">
      <c r="B19" s="18"/>
      <c r="C19" s="18" t="s">
        <v>189</v>
      </c>
      <c r="D19" s="18"/>
      <c r="E19" s="18"/>
      <c r="F19" s="18">
        <f>SUM(F20+F36)</f>
        <v>13</v>
      </c>
      <c r="G19" s="18"/>
    </row>
    <row r="20" spans="2:7" ht="15">
      <c r="B20" s="18" t="s">
        <v>113</v>
      </c>
      <c r="C20" s="25" t="s">
        <v>122</v>
      </c>
      <c r="D20" s="2"/>
      <c r="E20" s="2"/>
      <c r="F20" s="18">
        <f>SUM(F21+F23+F27+F29+F31+F33)</f>
        <v>9</v>
      </c>
      <c r="G20" s="2"/>
    </row>
    <row r="21" spans="2:7" ht="15">
      <c r="B21" s="2">
        <v>1</v>
      </c>
      <c r="C21" s="28" t="s">
        <v>128</v>
      </c>
      <c r="D21" s="1"/>
      <c r="E21" s="2"/>
      <c r="F21" s="2">
        <f>SUM(F22:F22)</f>
        <v>1</v>
      </c>
      <c r="G21" s="2"/>
    </row>
    <row r="22" spans="2:7" ht="15">
      <c r="B22" s="15" t="s">
        <v>124</v>
      </c>
      <c r="C22" s="16" t="s">
        <v>163</v>
      </c>
      <c r="D22" s="17" t="s">
        <v>164</v>
      </c>
      <c r="E22" s="15" t="s">
        <v>162</v>
      </c>
      <c r="F22" s="15">
        <v>1</v>
      </c>
      <c r="G22" s="15" t="s">
        <v>149</v>
      </c>
    </row>
    <row r="23" spans="2:7" ht="15">
      <c r="B23" s="2">
        <v>2</v>
      </c>
      <c r="C23" s="28" t="s">
        <v>130</v>
      </c>
      <c r="D23" s="1"/>
      <c r="E23" s="2"/>
      <c r="F23" s="2">
        <f>SUM(F24:F26)</f>
        <v>3</v>
      </c>
      <c r="G23" s="36"/>
    </row>
    <row r="24" spans="2:7" ht="30.75">
      <c r="B24" s="2" t="s">
        <v>140</v>
      </c>
      <c r="C24" s="16" t="s">
        <v>165</v>
      </c>
      <c r="D24" s="17" t="s">
        <v>131</v>
      </c>
      <c r="E24" s="15" t="s">
        <v>162</v>
      </c>
      <c r="F24" s="15">
        <v>1</v>
      </c>
      <c r="G24" s="15" t="s">
        <v>149</v>
      </c>
    </row>
    <row r="25" spans="2:9" ht="15">
      <c r="B25" s="2" t="s">
        <v>141</v>
      </c>
      <c r="C25" s="16" t="s">
        <v>166</v>
      </c>
      <c r="D25" s="17" t="s">
        <v>133</v>
      </c>
      <c r="E25" s="15"/>
      <c r="F25" s="15">
        <v>1</v>
      </c>
      <c r="G25" s="15" t="s">
        <v>149</v>
      </c>
      <c r="I25" s="71"/>
    </row>
    <row r="26" spans="2:9" ht="15">
      <c r="B26" s="2" t="s">
        <v>142</v>
      </c>
      <c r="C26" s="16" t="s">
        <v>167</v>
      </c>
      <c r="D26" s="17" t="s">
        <v>132</v>
      </c>
      <c r="E26" s="15" t="s">
        <v>162</v>
      </c>
      <c r="F26" s="15">
        <v>1</v>
      </c>
      <c r="G26" s="15" t="s">
        <v>149</v>
      </c>
      <c r="I26" s="71"/>
    </row>
    <row r="27" spans="2:7" ht="15">
      <c r="B27" s="2">
        <v>3</v>
      </c>
      <c r="C27" s="28" t="s">
        <v>135</v>
      </c>
      <c r="D27" s="1"/>
      <c r="E27" s="2"/>
      <c r="F27" s="1">
        <f>SUM(F28)</f>
        <v>1</v>
      </c>
      <c r="G27" s="2"/>
    </row>
    <row r="28" spans="2:7" ht="15">
      <c r="B28" s="2" t="s">
        <v>143</v>
      </c>
      <c r="C28" s="28" t="s">
        <v>168</v>
      </c>
      <c r="D28" s="1" t="s">
        <v>136</v>
      </c>
      <c r="E28" s="2" t="s">
        <v>137</v>
      </c>
      <c r="F28" s="1">
        <v>1</v>
      </c>
      <c r="G28" s="2"/>
    </row>
    <row r="29" spans="2:7" ht="15">
      <c r="B29" s="2">
        <v>4</v>
      </c>
      <c r="C29" s="28" t="s">
        <v>138</v>
      </c>
      <c r="D29" s="1"/>
      <c r="E29" s="2"/>
      <c r="F29" s="1">
        <f>SUM(F30)</f>
        <v>1</v>
      </c>
      <c r="G29" s="2"/>
    </row>
    <row r="30" spans="2:7" ht="15">
      <c r="B30" s="2" t="s">
        <v>145</v>
      </c>
      <c r="C30" s="37" t="s">
        <v>169</v>
      </c>
      <c r="D30" s="1" t="s">
        <v>170</v>
      </c>
      <c r="E30" s="2"/>
      <c r="F30" s="2">
        <v>1</v>
      </c>
      <c r="G30" s="2" t="s">
        <v>149</v>
      </c>
    </row>
    <row r="31" spans="2:7" ht="15.75" customHeight="1">
      <c r="B31" s="2">
        <v>5</v>
      </c>
      <c r="C31" s="37" t="s">
        <v>179</v>
      </c>
      <c r="D31" s="1"/>
      <c r="E31" s="2"/>
      <c r="F31" s="2">
        <f>SUM(F32)</f>
        <v>1</v>
      </c>
      <c r="G31" s="2"/>
    </row>
    <row r="32" spans="2:7" ht="15">
      <c r="B32" s="15" t="s">
        <v>146</v>
      </c>
      <c r="C32" s="16" t="s">
        <v>171</v>
      </c>
      <c r="D32" s="1"/>
      <c r="E32" s="15" t="s">
        <v>162</v>
      </c>
      <c r="F32" s="2">
        <v>1</v>
      </c>
      <c r="G32" s="2" t="s">
        <v>191</v>
      </c>
    </row>
    <row r="33" spans="2:7" ht="15">
      <c r="B33" s="15">
        <v>6</v>
      </c>
      <c r="C33" s="16" t="s">
        <v>152</v>
      </c>
      <c r="D33" s="1"/>
      <c r="E33" s="2"/>
      <c r="F33" s="2">
        <f>SUM(F34:F35)</f>
        <v>2</v>
      </c>
      <c r="G33" s="2"/>
    </row>
    <row r="34" spans="2:7" ht="30.75">
      <c r="B34" s="15" t="s">
        <v>151</v>
      </c>
      <c r="C34" s="30" t="s">
        <v>153</v>
      </c>
      <c r="D34" s="16" t="s">
        <v>172</v>
      </c>
      <c r="E34" s="15" t="s">
        <v>162</v>
      </c>
      <c r="F34" s="15">
        <v>1</v>
      </c>
      <c r="G34" s="2" t="s">
        <v>149</v>
      </c>
    </row>
    <row r="35" spans="2:7" ht="30.75">
      <c r="B35" s="15" t="s">
        <v>173</v>
      </c>
      <c r="C35" s="30" t="s">
        <v>155</v>
      </c>
      <c r="D35" s="16" t="s">
        <v>156</v>
      </c>
      <c r="E35" s="15" t="s">
        <v>162</v>
      </c>
      <c r="F35" s="15">
        <v>1</v>
      </c>
      <c r="G35" s="2" t="s">
        <v>149</v>
      </c>
    </row>
    <row r="36" spans="2:7" ht="15">
      <c r="B36" s="18" t="s">
        <v>114</v>
      </c>
      <c r="C36" s="25" t="s">
        <v>123</v>
      </c>
      <c r="D36" s="2"/>
      <c r="E36" s="2"/>
      <c r="F36" s="18">
        <f>SUM(+F37+F40)</f>
        <v>4</v>
      </c>
      <c r="G36" s="2"/>
    </row>
    <row r="37" spans="2:7" ht="15">
      <c r="B37" s="2">
        <v>1</v>
      </c>
      <c r="C37" s="26" t="s">
        <v>179</v>
      </c>
      <c r="D37" s="2"/>
      <c r="E37" s="2"/>
      <c r="F37" s="2">
        <f>SUM(F38:F39)</f>
        <v>2</v>
      </c>
      <c r="G37" s="2"/>
    </row>
    <row r="38" spans="2:7" ht="15">
      <c r="B38" s="15" t="s">
        <v>124</v>
      </c>
      <c r="C38" s="16" t="s">
        <v>174</v>
      </c>
      <c r="D38" s="15"/>
      <c r="E38" s="15" t="s">
        <v>129</v>
      </c>
      <c r="F38" s="15">
        <v>1</v>
      </c>
      <c r="G38" s="2" t="s">
        <v>191</v>
      </c>
    </row>
    <row r="39" spans="2:7" ht="30.75">
      <c r="B39" s="15" t="s">
        <v>127</v>
      </c>
      <c r="C39" s="16" t="s">
        <v>175</v>
      </c>
      <c r="D39" s="17" t="s">
        <v>176</v>
      </c>
      <c r="E39" s="15" t="s">
        <v>162</v>
      </c>
      <c r="F39" s="15">
        <v>1</v>
      </c>
      <c r="G39" s="2" t="s">
        <v>191</v>
      </c>
    </row>
    <row r="40" spans="2:7" ht="15">
      <c r="B40" s="38">
        <v>2</v>
      </c>
      <c r="C40" s="39" t="s">
        <v>152</v>
      </c>
      <c r="D40" s="39"/>
      <c r="E40" s="39"/>
      <c r="F40" s="38">
        <f>SUM(F41:F42)</f>
        <v>2</v>
      </c>
      <c r="G40" s="38"/>
    </row>
    <row r="41" spans="2:7" ht="45.75">
      <c r="B41" s="15" t="s">
        <v>140</v>
      </c>
      <c r="C41" s="30" t="s">
        <v>153</v>
      </c>
      <c r="D41" s="16" t="s">
        <v>154</v>
      </c>
      <c r="E41" s="15" t="s">
        <v>162</v>
      </c>
      <c r="F41" s="15">
        <v>1</v>
      </c>
      <c r="G41" s="29" t="s">
        <v>149</v>
      </c>
    </row>
    <row r="42" spans="2:7" ht="30.75">
      <c r="B42" s="15" t="s">
        <v>141</v>
      </c>
      <c r="C42" s="16" t="s">
        <v>157</v>
      </c>
      <c r="D42" s="16" t="s">
        <v>156</v>
      </c>
      <c r="E42" s="15" t="s">
        <v>162</v>
      </c>
      <c r="F42" s="15">
        <v>1</v>
      </c>
      <c r="G42" s="29" t="s">
        <v>149</v>
      </c>
    </row>
    <row r="43" spans="2:7" ht="15">
      <c r="B43" s="86" t="s">
        <v>187</v>
      </c>
      <c r="C43" s="87"/>
      <c r="D43" s="87"/>
      <c r="E43" s="87"/>
      <c r="F43" s="87"/>
      <c r="G43" s="88"/>
    </row>
    <row r="44" spans="2:7" ht="15">
      <c r="B44" s="31"/>
      <c r="C44" s="31" t="s">
        <v>189</v>
      </c>
      <c r="D44" s="31"/>
      <c r="E44" s="31"/>
      <c r="F44" s="31">
        <f>SUM(F45+F57)</f>
        <v>9</v>
      </c>
      <c r="G44" s="18"/>
    </row>
    <row r="45" spans="2:7" ht="15">
      <c r="B45" s="18" t="s">
        <v>113</v>
      </c>
      <c r="C45" s="25" t="s">
        <v>122</v>
      </c>
      <c r="D45" s="2"/>
      <c r="E45" s="2"/>
      <c r="F45" s="18">
        <f>SUM(F46+F49+F52+F55)</f>
        <v>7</v>
      </c>
      <c r="G45" s="2"/>
    </row>
    <row r="46" spans="2:7" ht="15">
      <c r="B46" s="2">
        <v>1</v>
      </c>
      <c r="C46" s="28" t="s">
        <v>128</v>
      </c>
      <c r="D46" s="1"/>
      <c r="E46" s="2"/>
      <c r="F46" s="2">
        <f>SUM(F47:F48)</f>
        <v>2</v>
      </c>
      <c r="G46" s="2"/>
    </row>
    <row r="47" spans="2:7" ht="15">
      <c r="B47" s="15" t="s">
        <v>124</v>
      </c>
      <c r="C47" s="16" t="s">
        <v>177</v>
      </c>
      <c r="D47" s="17" t="s">
        <v>164</v>
      </c>
      <c r="E47" s="15" t="s">
        <v>162</v>
      </c>
      <c r="F47" s="15">
        <v>1</v>
      </c>
      <c r="G47" s="15" t="s">
        <v>149</v>
      </c>
    </row>
    <row r="48" spans="2:7" ht="15">
      <c r="B48" s="15" t="s">
        <v>127</v>
      </c>
      <c r="C48" s="16" t="s">
        <v>178</v>
      </c>
      <c r="D48" s="17" t="s">
        <v>164</v>
      </c>
      <c r="E48" s="15" t="s">
        <v>129</v>
      </c>
      <c r="F48" s="15">
        <v>1</v>
      </c>
      <c r="G48" s="15" t="s">
        <v>149</v>
      </c>
    </row>
    <row r="49" spans="2:7" ht="15">
      <c r="B49" s="2">
        <v>2</v>
      </c>
      <c r="C49" s="28" t="s">
        <v>179</v>
      </c>
      <c r="D49" s="1"/>
      <c r="E49" s="2"/>
      <c r="F49" s="2">
        <f>SUM(F50:F51)</f>
        <v>2</v>
      </c>
      <c r="G49" s="36"/>
    </row>
    <row r="50" spans="2:7" ht="15">
      <c r="B50" s="15" t="s">
        <v>140</v>
      </c>
      <c r="C50" s="16" t="s">
        <v>180</v>
      </c>
      <c r="D50" s="1" t="s">
        <v>41</v>
      </c>
      <c r="E50" s="15" t="s">
        <v>162</v>
      </c>
      <c r="F50" s="2">
        <v>1</v>
      </c>
      <c r="G50" s="2" t="s">
        <v>191</v>
      </c>
    </row>
    <row r="51" spans="2:12" ht="30.75">
      <c r="B51" s="15" t="s">
        <v>141</v>
      </c>
      <c r="C51" s="16" t="s">
        <v>181</v>
      </c>
      <c r="D51" s="1" t="s">
        <v>41</v>
      </c>
      <c r="E51" s="15" t="s">
        <v>162</v>
      </c>
      <c r="F51" s="15">
        <v>1</v>
      </c>
      <c r="G51" s="2" t="s">
        <v>191</v>
      </c>
      <c r="I51" s="71"/>
      <c r="L51" s="71"/>
    </row>
    <row r="52" spans="2:9" ht="15">
      <c r="B52" s="15">
        <v>3</v>
      </c>
      <c r="C52" s="16" t="s">
        <v>152</v>
      </c>
      <c r="D52" s="17"/>
      <c r="E52" s="15"/>
      <c r="F52" s="15">
        <f>SUM(F53:F54)</f>
        <v>2</v>
      </c>
      <c r="G52" s="2" t="s">
        <v>191</v>
      </c>
      <c r="I52" s="71"/>
    </row>
    <row r="53" spans="2:7" ht="45.75">
      <c r="B53" s="15" t="s">
        <v>143</v>
      </c>
      <c r="C53" s="30" t="s">
        <v>153</v>
      </c>
      <c r="D53" s="16" t="s">
        <v>154</v>
      </c>
      <c r="E53" s="15" t="s">
        <v>162</v>
      </c>
      <c r="F53" s="15">
        <v>1</v>
      </c>
      <c r="G53" s="2" t="s">
        <v>191</v>
      </c>
    </row>
    <row r="54" spans="2:7" ht="30.75">
      <c r="B54" s="15" t="s">
        <v>144</v>
      </c>
      <c r="C54" s="30" t="s">
        <v>155</v>
      </c>
      <c r="D54" s="16" t="s">
        <v>182</v>
      </c>
      <c r="E54" s="15" t="s">
        <v>162</v>
      </c>
      <c r="F54" s="15">
        <v>1</v>
      </c>
      <c r="G54" s="2" t="s">
        <v>191</v>
      </c>
    </row>
    <row r="55" spans="2:7" ht="15">
      <c r="B55" s="40">
        <v>4</v>
      </c>
      <c r="C55" s="41" t="s">
        <v>150</v>
      </c>
      <c r="D55" s="42"/>
      <c r="E55" s="40"/>
      <c r="F55" s="40">
        <f>SUM(F56)</f>
        <v>1</v>
      </c>
      <c r="G55" s="2"/>
    </row>
    <row r="56" spans="2:7" ht="15">
      <c r="B56" s="23" t="s">
        <v>145</v>
      </c>
      <c r="C56" s="16" t="s">
        <v>183</v>
      </c>
      <c r="D56" s="15" t="s">
        <v>184</v>
      </c>
      <c r="E56" s="15" t="s">
        <v>162</v>
      </c>
      <c r="F56" s="23">
        <v>1</v>
      </c>
      <c r="G56" s="15" t="s">
        <v>149</v>
      </c>
    </row>
    <row r="57" spans="2:7" ht="15">
      <c r="B57" s="18" t="s">
        <v>114</v>
      </c>
      <c r="C57" s="25" t="s">
        <v>123</v>
      </c>
      <c r="D57" s="2"/>
      <c r="E57" s="2"/>
      <c r="F57" s="18">
        <f>SUM(+F58+F60)</f>
        <v>2</v>
      </c>
      <c r="G57" s="2"/>
    </row>
    <row r="58" spans="2:7" ht="15">
      <c r="B58" s="2">
        <v>1</v>
      </c>
      <c r="C58" s="26" t="s">
        <v>179</v>
      </c>
      <c r="D58" s="2"/>
      <c r="E58" s="2"/>
      <c r="F58" s="2">
        <v>1</v>
      </c>
      <c r="G58" s="2"/>
    </row>
    <row r="59" spans="2:7" ht="15">
      <c r="B59" s="15" t="s">
        <v>124</v>
      </c>
      <c r="C59" s="16" t="s">
        <v>174</v>
      </c>
      <c r="D59" s="15"/>
      <c r="E59" s="15" t="s">
        <v>129</v>
      </c>
      <c r="F59" s="15">
        <v>1</v>
      </c>
      <c r="G59" s="2" t="s">
        <v>191</v>
      </c>
    </row>
    <row r="60" spans="2:7" ht="15">
      <c r="B60" s="38">
        <v>2</v>
      </c>
      <c r="C60" s="39" t="s">
        <v>152</v>
      </c>
      <c r="D60" s="39"/>
      <c r="E60" s="39"/>
      <c r="F60" s="38">
        <f>SUM(F61)</f>
        <v>1</v>
      </c>
      <c r="G60" s="43"/>
    </row>
    <row r="61" spans="2:7" ht="30.75">
      <c r="B61" s="15" t="s">
        <v>140</v>
      </c>
      <c r="C61" s="16" t="s">
        <v>157</v>
      </c>
      <c r="D61" s="16" t="s">
        <v>156</v>
      </c>
      <c r="E61" s="15" t="s">
        <v>162</v>
      </c>
      <c r="F61" s="15">
        <v>1</v>
      </c>
      <c r="G61" s="2" t="s">
        <v>191</v>
      </c>
    </row>
  </sheetData>
  <sheetProtection/>
  <mergeCells count="13">
    <mergeCell ref="B2:G2"/>
    <mergeCell ref="F3:F4"/>
    <mergeCell ref="G3:G4"/>
    <mergeCell ref="B6:G6"/>
    <mergeCell ref="B18:G18"/>
    <mergeCell ref="B43:G43"/>
    <mergeCell ref="B8:C8"/>
    <mergeCell ref="B5:C5"/>
    <mergeCell ref="B1:G1"/>
    <mergeCell ref="B3:B4"/>
    <mergeCell ref="C3:C4"/>
    <mergeCell ref="D3:D4"/>
    <mergeCell ref="E3:E4"/>
  </mergeCells>
  <printOptions/>
  <pageMargins left="0.5" right="0.2" top="0.75"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An Nguyen</cp:lastModifiedBy>
  <cp:lastPrinted>2023-06-05T07:36:28Z</cp:lastPrinted>
  <dcterms:created xsi:type="dcterms:W3CDTF">2019-05-22T02:12:30Z</dcterms:created>
  <dcterms:modified xsi:type="dcterms:W3CDTF">2023-06-07T03:11:55Z</dcterms:modified>
  <cp:category/>
  <cp:version/>
  <cp:contentType/>
  <cp:contentStatus/>
</cp:coreProperties>
</file>